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5-2024 - OPRAVA FASÁDY OB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'5-2024 - OPRAVA FASÁDY OB...'!$C$87:$K$876</definedName>
    <definedName name="_xlnm.Print_Area" localSheetId="1">'5-2024 - OPRAVA FASÁDY OB...'!$C$4:$J$37,'5-2024 - OPRAVA FASÁDY OB...'!$C$43:$J$71,'5-2024 - OPRAVA FASÁDY OB...'!$C$77:$K$876</definedName>
    <definedName name="_xlnm.Print_Titles" localSheetId="1">'5-2024 - OPRAVA FASÁDY OB...'!$87:$87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874"/>
  <c r="BH874"/>
  <c r="BG874"/>
  <c r="BF874"/>
  <c r="T874"/>
  <c r="T873"/>
  <c r="R874"/>
  <c r="R873"/>
  <c r="P874"/>
  <c r="P873"/>
  <c r="BI870"/>
  <c r="BH870"/>
  <c r="BG870"/>
  <c r="BF870"/>
  <c r="T870"/>
  <c r="T869"/>
  <c r="R870"/>
  <c r="R869"/>
  <c r="P870"/>
  <c r="P869"/>
  <c r="BI866"/>
  <c r="BH866"/>
  <c r="BG866"/>
  <c r="BF866"/>
  <c r="T866"/>
  <c r="R866"/>
  <c r="P866"/>
  <c r="BI863"/>
  <c r="BH863"/>
  <c r="BG863"/>
  <c r="BF863"/>
  <c r="T863"/>
  <c r="R863"/>
  <c r="P863"/>
  <c r="BI860"/>
  <c r="BH860"/>
  <c r="BG860"/>
  <c r="BF860"/>
  <c r="T860"/>
  <c r="R860"/>
  <c r="P860"/>
  <c r="BI857"/>
  <c r="BH857"/>
  <c r="BG857"/>
  <c r="BF857"/>
  <c r="T857"/>
  <c r="R857"/>
  <c r="P857"/>
  <c r="BI851"/>
  <c r="BH851"/>
  <c r="BG851"/>
  <c r="BF851"/>
  <c r="T851"/>
  <c r="R851"/>
  <c r="P851"/>
  <c r="BI847"/>
  <c r="BH847"/>
  <c r="BG847"/>
  <c r="BF847"/>
  <c r="T847"/>
  <c r="R847"/>
  <c r="P847"/>
  <c r="BI843"/>
  <c r="BH843"/>
  <c r="BG843"/>
  <c r="BF843"/>
  <c r="T843"/>
  <c r="R843"/>
  <c r="P843"/>
  <c r="BI839"/>
  <c r="BH839"/>
  <c r="BG839"/>
  <c r="BF839"/>
  <c r="T839"/>
  <c r="R839"/>
  <c r="P839"/>
  <c r="BI835"/>
  <c r="BH835"/>
  <c r="BG835"/>
  <c r="BF835"/>
  <c r="T835"/>
  <c r="R835"/>
  <c r="P835"/>
  <c r="BI803"/>
  <c r="BH803"/>
  <c r="BG803"/>
  <c r="BF803"/>
  <c r="T803"/>
  <c r="R803"/>
  <c r="P803"/>
  <c r="BI786"/>
  <c r="BH786"/>
  <c r="BG786"/>
  <c r="BF786"/>
  <c r="T786"/>
  <c r="R786"/>
  <c r="P786"/>
  <c r="BI777"/>
  <c r="BH777"/>
  <c r="BG777"/>
  <c r="BF777"/>
  <c r="T777"/>
  <c r="R777"/>
  <c r="P777"/>
  <c r="BI725"/>
  <c r="BH725"/>
  <c r="BG725"/>
  <c r="BF725"/>
  <c r="T725"/>
  <c r="R725"/>
  <c r="P725"/>
  <c r="BI720"/>
  <c r="BH720"/>
  <c r="BG720"/>
  <c r="BF720"/>
  <c r="T720"/>
  <c r="R720"/>
  <c r="P720"/>
  <c r="BI717"/>
  <c r="BH717"/>
  <c r="BG717"/>
  <c r="BF717"/>
  <c r="T717"/>
  <c r="R717"/>
  <c r="P717"/>
  <c r="BI700"/>
  <c r="BH700"/>
  <c r="BG700"/>
  <c r="BF700"/>
  <c r="T700"/>
  <c r="R700"/>
  <c r="P700"/>
  <c r="BI692"/>
  <c r="BH692"/>
  <c r="BG692"/>
  <c r="BF692"/>
  <c r="T692"/>
  <c r="R692"/>
  <c r="P692"/>
  <c r="BI683"/>
  <c r="BH683"/>
  <c r="BG683"/>
  <c r="BF683"/>
  <c r="T683"/>
  <c r="R683"/>
  <c r="P683"/>
  <c r="BI679"/>
  <c r="BH679"/>
  <c r="BG679"/>
  <c r="BF679"/>
  <c r="T679"/>
  <c r="R679"/>
  <c r="P679"/>
  <c r="BI670"/>
  <c r="BH670"/>
  <c r="BG670"/>
  <c r="BF670"/>
  <c r="T670"/>
  <c r="R670"/>
  <c r="P670"/>
  <c r="BI666"/>
  <c r="BH666"/>
  <c r="BG666"/>
  <c r="BF666"/>
  <c r="T666"/>
  <c r="R666"/>
  <c r="P666"/>
  <c r="BI657"/>
  <c r="BH657"/>
  <c r="BG657"/>
  <c r="BF657"/>
  <c r="T657"/>
  <c r="R657"/>
  <c r="P657"/>
  <c r="BI653"/>
  <c r="BH653"/>
  <c r="BG653"/>
  <c r="BF653"/>
  <c r="T653"/>
  <c r="R653"/>
  <c r="P653"/>
  <c r="BI644"/>
  <c r="BH644"/>
  <c r="BG644"/>
  <c r="BF644"/>
  <c r="T644"/>
  <c r="R644"/>
  <c r="P644"/>
  <c r="BI640"/>
  <c r="BH640"/>
  <c r="BG640"/>
  <c r="BF640"/>
  <c r="T640"/>
  <c r="R640"/>
  <c r="P640"/>
  <c r="BI628"/>
  <c r="BH628"/>
  <c r="BG628"/>
  <c r="BF628"/>
  <c r="T628"/>
  <c r="R628"/>
  <c r="P628"/>
  <c r="BI616"/>
  <c r="BH616"/>
  <c r="BG616"/>
  <c r="BF616"/>
  <c r="T616"/>
  <c r="R616"/>
  <c r="P616"/>
  <c r="BI604"/>
  <c r="BH604"/>
  <c r="BG604"/>
  <c r="BF604"/>
  <c r="T604"/>
  <c r="R604"/>
  <c r="P604"/>
  <c r="BI597"/>
  <c r="BH597"/>
  <c r="BG597"/>
  <c r="BF597"/>
  <c r="T597"/>
  <c r="R597"/>
  <c r="P597"/>
  <c r="BI585"/>
  <c r="BH585"/>
  <c r="BG585"/>
  <c r="BF585"/>
  <c r="T585"/>
  <c r="R585"/>
  <c r="P585"/>
  <c r="BI581"/>
  <c r="BH581"/>
  <c r="BG581"/>
  <c r="BF581"/>
  <c r="T581"/>
  <c r="R581"/>
  <c r="P581"/>
  <c r="BI577"/>
  <c r="BH577"/>
  <c r="BG577"/>
  <c r="BF577"/>
  <c r="T577"/>
  <c r="R577"/>
  <c r="P577"/>
  <c r="BI573"/>
  <c r="BH573"/>
  <c r="BG573"/>
  <c r="BF573"/>
  <c r="T573"/>
  <c r="R573"/>
  <c r="P573"/>
  <c r="BI569"/>
  <c r="BH569"/>
  <c r="BG569"/>
  <c r="BF569"/>
  <c r="T569"/>
  <c r="R569"/>
  <c r="P569"/>
  <c r="BI566"/>
  <c r="BH566"/>
  <c r="BG566"/>
  <c r="BF566"/>
  <c r="T566"/>
  <c r="R566"/>
  <c r="P566"/>
  <c r="BI540"/>
  <c r="BH540"/>
  <c r="BG540"/>
  <c r="BF540"/>
  <c r="T540"/>
  <c r="R540"/>
  <c r="P540"/>
  <c r="BI536"/>
  <c r="BH536"/>
  <c r="BG536"/>
  <c r="BF536"/>
  <c r="T536"/>
  <c r="R536"/>
  <c r="P536"/>
  <c r="BI533"/>
  <c r="BH533"/>
  <c r="BG533"/>
  <c r="BF533"/>
  <c r="T533"/>
  <c r="R533"/>
  <c r="P533"/>
  <c r="BI530"/>
  <c r="BH530"/>
  <c r="BG530"/>
  <c r="BF530"/>
  <c r="T530"/>
  <c r="R530"/>
  <c r="P530"/>
  <c r="BI526"/>
  <c r="BH526"/>
  <c r="BG526"/>
  <c r="BF526"/>
  <c r="T526"/>
  <c r="R526"/>
  <c r="P526"/>
  <c r="BI523"/>
  <c r="BH523"/>
  <c r="BG523"/>
  <c r="BF523"/>
  <c r="T523"/>
  <c r="R523"/>
  <c r="P523"/>
  <c r="BI520"/>
  <c r="BH520"/>
  <c r="BG520"/>
  <c r="BF520"/>
  <c r="T520"/>
  <c r="R520"/>
  <c r="P520"/>
  <c r="BI518"/>
  <c r="BH518"/>
  <c r="BG518"/>
  <c r="BF518"/>
  <c r="T518"/>
  <c r="R518"/>
  <c r="P518"/>
  <c r="BI514"/>
  <c r="BH514"/>
  <c r="BG514"/>
  <c r="BF514"/>
  <c r="T514"/>
  <c r="R514"/>
  <c r="P514"/>
  <c r="BI511"/>
  <c r="BH511"/>
  <c r="BG511"/>
  <c r="BF511"/>
  <c r="T511"/>
  <c r="R511"/>
  <c r="P511"/>
  <c r="BI508"/>
  <c r="BH508"/>
  <c r="BG508"/>
  <c r="BF508"/>
  <c r="T508"/>
  <c r="R508"/>
  <c r="P508"/>
  <c r="BI504"/>
  <c r="BH504"/>
  <c r="BG504"/>
  <c r="BF504"/>
  <c r="T504"/>
  <c r="R504"/>
  <c r="P504"/>
  <c r="BI500"/>
  <c r="BH500"/>
  <c r="BG500"/>
  <c r="BF500"/>
  <c r="T500"/>
  <c r="R500"/>
  <c r="P500"/>
  <c r="BI496"/>
  <c r="BH496"/>
  <c r="BG496"/>
  <c r="BF496"/>
  <c r="T496"/>
  <c r="R496"/>
  <c r="P496"/>
  <c r="BI494"/>
  <c r="BH494"/>
  <c r="BG494"/>
  <c r="BF494"/>
  <c r="T494"/>
  <c r="R494"/>
  <c r="P494"/>
  <c r="BI490"/>
  <c r="BH490"/>
  <c r="BG490"/>
  <c r="BF490"/>
  <c r="T490"/>
  <c r="R490"/>
  <c r="P490"/>
  <c r="BI487"/>
  <c r="BH487"/>
  <c r="BG487"/>
  <c r="BF487"/>
  <c r="T487"/>
  <c r="R487"/>
  <c r="P487"/>
  <c r="BI484"/>
  <c r="BH484"/>
  <c r="BG484"/>
  <c r="BF484"/>
  <c r="T484"/>
  <c r="R484"/>
  <c r="P484"/>
  <c r="BI481"/>
  <c r="BH481"/>
  <c r="BG481"/>
  <c r="BF481"/>
  <c r="T481"/>
  <c r="R481"/>
  <c r="P481"/>
  <c r="BI478"/>
  <c r="BH478"/>
  <c r="BG478"/>
  <c r="BF478"/>
  <c r="T478"/>
  <c r="R478"/>
  <c r="P478"/>
  <c r="BI474"/>
  <c r="BH474"/>
  <c r="BG474"/>
  <c r="BF474"/>
  <c r="T474"/>
  <c r="R474"/>
  <c r="P474"/>
  <c r="BI471"/>
  <c r="BH471"/>
  <c r="BG471"/>
  <c r="BF471"/>
  <c r="T471"/>
  <c r="R471"/>
  <c r="P471"/>
  <c r="BI467"/>
  <c r="BH467"/>
  <c r="BG467"/>
  <c r="BF467"/>
  <c r="T467"/>
  <c r="R467"/>
  <c r="P467"/>
  <c r="BI462"/>
  <c r="BH462"/>
  <c r="BG462"/>
  <c r="BF462"/>
  <c r="T462"/>
  <c r="R462"/>
  <c r="P462"/>
  <c r="BI457"/>
  <c r="BH457"/>
  <c r="BG457"/>
  <c r="BF457"/>
  <c r="T457"/>
  <c r="T456"/>
  <c r="R457"/>
  <c r="R456"/>
  <c r="P457"/>
  <c r="P456"/>
  <c r="BI453"/>
  <c r="BH453"/>
  <c r="BG453"/>
  <c r="BF453"/>
  <c r="T453"/>
  <c r="R453"/>
  <c r="P453"/>
  <c r="BI449"/>
  <c r="BH449"/>
  <c r="BG449"/>
  <c r="BF449"/>
  <c r="T449"/>
  <c r="R449"/>
  <c r="P449"/>
  <c r="BI446"/>
  <c r="BH446"/>
  <c r="BG446"/>
  <c r="BF446"/>
  <c r="T446"/>
  <c r="R446"/>
  <c r="P446"/>
  <c r="BI442"/>
  <c r="BH442"/>
  <c r="BG442"/>
  <c r="BF442"/>
  <c r="T442"/>
  <c r="R442"/>
  <c r="P442"/>
  <c r="BI439"/>
  <c r="BH439"/>
  <c r="BG439"/>
  <c r="BF439"/>
  <c r="T439"/>
  <c r="R439"/>
  <c r="P439"/>
  <c r="BI433"/>
  <c r="BH433"/>
  <c r="BG433"/>
  <c r="BF433"/>
  <c r="T433"/>
  <c r="R433"/>
  <c r="P433"/>
  <c r="BI428"/>
  <c r="BH428"/>
  <c r="BG428"/>
  <c r="BF428"/>
  <c r="T428"/>
  <c r="R428"/>
  <c r="P428"/>
  <c r="BI421"/>
  <c r="BH421"/>
  <c r="BG421"/>
  <c r="BF421"/>
  <c r="T421"/>
  <c r="R421"/>
  <c r="P421"/>
  <c r="BI416"/>
  <c r="BH416"/>
  <c r="BG416"/>
  <c r="BF416"/>
  <c r="T416"/>
  <c r="R416"/>
  <c r="P416"/>
  <c r="BI408"/>
  <c r="BH408"/>
  <c r="BG408"/>
  <c r="BF408"/>
  <c r="T408"/>
  <c r="R408"/>
  <c r="P408"/>
  <c r="BI401"/>
  <c r="BH401"/>
  <c r="BG401"/>
  <c r="BF401"/>
  <c r="T401"/>
  <c r="R401"/>
  <c r="P401"/>
  <c r="BI398"/>
  <c r="BH398"/>
  <c r="BG398"/>
  <c r="BF398"/>
  <c r="T398"/>
  <c r="R398"/>
  <c r="P398"/>
  <c r="BI394"/>
  <c r="BH394"/>
  <c r="BG394"/>
  <c r="BF394"/>
  <c r="T394"/>
  <c r="R394"/>
  <c r="P394"/>
  <c r="BI390"/>
  <c r="BH390"/>
  <c r="BG390"/>
  <c r="BF390"/>
  <c r="T390"/>
  <c r="R390"/>
  <c r="P390"/>
  <c r="BI387"/>
  <c r="BH387"/>
  <c r="BG387"/>
  <c r="BF387"/>
  <c r="T387"/>
  <c r="R387"/>
  <c r="P387"/>
  <c r="BI380"/>
  <c r="BH380"/>
  <c r="BG380"/>
  <c r="BF380"/>
  <c r="T380"/>
  <c r="R380"/>
  <c r="P380"/>
  <c r="BI373"/>
  <c r="BH373"/>
  <c r="BG373"/>
  <c r="BF373"/>
  <c r="T373"/>
  <c r="R373"/>
  <c r="P373"/>
  <c r="BI368"/>
  <c r="BH368"/>
  <c r="BG368"/>
  <c r="BF368"/>
  <c r="T368"/>
  <c r="R368"/>
  <c r="P368"/>
  <c r="BI360"/>
  <c r="BH360"/>
  <c r="BG360"/>
  <c r="BF360"/>
  <c r="T360"/>
  <c r="R360"/>
  <c r="P360"/>
  <c r="BI357"/>
  <c r="BH357"/>
  <c r="BG357"/>
  <c r="BF357"/>
  <c r="T357"/>
  <c r="R357"/>
  <c r="P357"/>
  <c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44"/>
  <c r="BH344"/>
  <c r="BG344"/>
  <c r="BF344"/>
  <c r="T344"/>
  <c r="R344"/>
  <c r="P344"/>
  <c r="BI338"/>
  <c r="BH338"/>
  <c r="BG338"/>
  <c r="BF338"/>
  <c r="T338"/>
  <c r="R338"/>
  <c r="P338"/>
  <c r="BI332"/>
  <c r="BH332"/>
  <c r="BG332"/>
  <c r="BF332"/>
  <c r="T332"/>
  <c r="R332"/>
  <c r="P332"/>
  <c r="BI328"/>
  <c r="BH328"/>
  <c r="BG328"/>
  <c r="BF328"/>
  <c r="T328"/>
  <c r="R328"/>
  <c r="P328"/>
  <c r="BI324"/>
  <c r="BH324"/>
  <c r="BG324"/>
  <c r="BF324"/>
  <c r="T324"/>
  <c r="R324"/>
  <c r="P324"/>
  <c r="BI318"/>
  <c r="BH318"/>
  <c r="BG318"/>
  <c r="BF318"/>
  <c r="T318"/>
  <c r="R318"/>
  <c r="P318"/>
  <c r="BI312"/>
  <c r="BH312"/>
  <c r="BG312"/>
  <c r="BF312"/>
  <c r="T312"/>
  <c r="R312"/>
  <c r="P312"/>
  <c r="BI308"/>
  <c r="BH308"/>
  <c r="BG308"/>
  <c r="BF308"/>
  <c r="T308"/>
  <c r="R308"/>
  <c r="P308"/>
  <c r="BI304"/>
  <c r="BH304"/>
  <c r="BG304"/>
  <c r="BF304"/>
  <c r="T304"/>
  <c r="R304"/>
  <c r="P304"/>
  <c r="BI296"/>
  <c r="BH296"/>
  <c r="BG296"/>
  <c r="BF296"/>
  <c r="T296"/>
  <c r="R296"/>
  <c r="P296"/>
  <c r="BI264"/>
  <c r="BH264"/>
  <c r="BG264"/>
  <c r="BF264"/>
  <c r="T264"/>
  <c r="R264"/>
  <c r="P264"/>
  <c r="BI242"/>
  <c r="BH242"/>
  <c r="BG242"/>
  <c r="BF242"/>
  <c r="T242"/>
  <c r="R242"/>
  <c r="P242"/>
  <c r="BI191"/>
  <c r="BH191"/>
  <c r="BG191"/>
  <c r="BF191"/>
  <c r="T191"/>
  <c r="R191"/>
  <c r="P191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29"/>
  <c r="BH129"/>
  <c r="BG129"/>
  <c r="BF129"/>
  <c r="T129"/>
  <c r="R129"/>
  <c r="P129"/>
  <c r="BI123"/>
  <c r="BH123"/>
  <c r="BG123"/>
  <c r="BF123"/>
  <c r="T123"/>
  <c r="R123"/>
  <c r="P123"/>
  <c r="BI119"/>
  <c r="BH119"/>
  <c r="BG119"/>
  <c r="BF119"/>
  <c r="T119"/>
  <c r="R119"/>
  <c r="P119"/>
  <c r="BI112"/>
  <c r="BH112"/>
  <c r="BG112"/>
  <c r="BF112"/>
  <c r="T112"/>
  <c r="R112"/>
  <c r="P112"/>
  <c r="BI109"/>
  <c r="BH109"/>
  <c r="BG109"/>
  <c r="BF109"/>
  <c r="T109"/>
  <c r="R109"/>
  <c r="P109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BI91"/>
  <c r="BH91"/>
  <c r="BG91"/>
  <c r="BF91"/>
  <c r="T91"/>
  <c r="T90"/>
  <c r="R91"/>
  <c r="R90"/>
  <c r="P91"/>
  <c r="P90"/>
  <c r="J84"/>
  <c r="F84"/>
  <c r="F82"/>
  <c r="E80"/>
  <c r="J50"/>
  <c r="F50"/>
  <c r="F48"/>
  <c r="E46"/>
  <c r="J22"/>
  <c r="E22"/>
  <c r="J85"/>
  <c r="J21"/>
  <c r="J16"/>
  <c r="E16"/>
  <c r="F85"/>
  <c r="J15"/>
  <c r="J10"/>
  <c r="J48"/>
  <c i="1" r="L50"/>
  <c r="AM50"/>
  <c r="AM49"/>
  <c r="L49"/>
  <c r="AM47"/>
  <c r="L47"/>
  <c r="L45"/>
  <c r="L44"/>
  <c i="2" r="J874"/>
  <c r="BK851"/>
  <c r="BK683"/>
  <c r="J566"/>
  <c r="BK518"/>
  <c r="J449"/>
  <c r="BK373"/>
  <c r="J143"/>
  <c r="BK847"/>
  <c r="J373"/>
  <c r="BK123"/>
  <c r="J717"/>
  <c r="J481"/>
  <c r="BK308"/>
  <c r="BK581"/>
  <c r="BK360"/>
  <c r="BK332"/>
  <c r="BK91"/>
  <c r="J597"/>
  <c r="J518"/>
  <c r="BK467"/>
  <c r="J357"/>
  <c r="BK138"/>
  <c r="J725"/>
  <c r="BK487"/>
  <c r="BK344"/>
  <c r="BK133"/>
  <c r="BK616"/>
  <c r="BK368"/>
  <c r="J870"/>
  <c r="BK860"/>
  <c r="BK692"/>
  <c r="BK597"/>
  <c r="J514"/>
  <c r="BK442"/>
  <c r="J318"/>
  <c r="BK102"/>
  <c r="BK720"/>
  <c r="BK640"/>
  <c r="BK494"/>
  <c r="J296"/>
  <c r="BK112"/>
  <c r="J851"/>
  <c r="J523"/>
  <c r="J368"/>
  <c r="J102"/>
  <c r="BK357"/>
  <c r="J692"/>
  <c r="J585"/>
  <c r="J536"/>
  <c r="J471"/>
  <c r="J351"/>
  <c r="J109"/>
  <c r="J508"/>
  <c r="BK471"/>
  <c r="BK304"/>
  <c r="BK666"/>
  <c r="BK433"/>
  <c r="BK870"/>
  <c r="J604"/>
  <c r="BK540"/>
  <c r="J490"/>
  <c r="BK398"/>
  <c r="BK324"/>
  <c r="J98"/>
  <c r="J777"/>
  <c r="BK143"/>
  <c r="J847"/>
  <c r="J504"/>
  <c r="J332"/>
  <c r="J720"/>
  <c r="J421"/>
  <c r="J380"/>
  <c r="BK109"/>
  <c r="J683"/>
  <c r="J540"/>
  <c r="BK446"/>
  <c r="BK348"/>
  <c r="J119"/>
  <c r="J803"/>
  <c r="J511"/>
  <c r="J401"/>
  <c r="J839"/>
  <c r="J573"/>
  <c r="BK866"/>
  <c r="BK843"/>
  <c r="J679"/>
  <c r="BK536"/>
  <c r="J494"/>
  <c r="BK408"/>
  <c r="BK191"/>
  <c r="J94"/>
  <c r="BK657"/>
  <c r="BK511"/>
  <c r="J433"/>
  <c r="J338"/>
  <c r="J786"/>
  <c r="BK585"/>
  <c r="BK439"/>
  <c r="J138"/>
  <c r="BK526"/>
  <c r="J442"/>
  <c r="J628"/>
  <c r="BK577"/>
  <c r="BK523"/>
  <c r="J453"/>
  <c r="J324"/>
  <c r="J91"/>
  <c r="BK679"/>
  <c r="BK351"/>
  <c r="J242"/>
  <c r="J835"/>
  <c r="J462"/>
  <c r="J866"/>
  <c r="BK839"/>
  <c r="J666"/>
  <c r="BK533"/>
  <c r="BK474"/>
  <c r="BK390"/>
  <c r="BK296"/>
  <c i="1" r="AS54"/>
  <c i="2" r="BK462"/>
  <c r="J344"/>
  <c r="BK98"/>
  <c r="J533"/>
  <c r="BK380"/>
  <c r="BK119"/>
  <c r="BK449"/>
  <c r="BK401"/>
  <c r="BK835"/>
  <c r="J581"/>
  <c r="BK504"/>
  <c r="BK421"/>
  <c r="J312"/>
  <c r="BK94"/>
  <c r="J653"/>
  <c r="J474"/>
  <c r="BK264"/>
  <c r="J500"/>
  <c r="BK428"/>
  <c r="BK874"/>
  <c r="J657"/>
  <c r="J520"/>
  <c r="BK453"/>
  <c r="BK387"/>
  <c r="J328"/>
  <c r="J123"/>
  <c r="J700"/>
  <c r="BK530"/>
  <c r="J457"/>
  <c r="J354"/>
  <c r="J129"/>
  <c r="J496"/>
  <c r="BK338"/>
  <c r="BK628"/>
  <c r="J467"/>
  <c r="BK725"/>
  <c r="BK653"/>
  <c r="BK508"/>
  <c r="J360"/>
  <c r="J133"/>
  <c r="BK777"/>
  <c r="BK566"/>
  <c r="J484"/>
  <c r="J387"/>
  <c r="BK604"/>
  <c r="J408"/>
  <c r="J863"/>
  <c r="BK786"/>
  <c r="BK644"/>
  <c r="BK496"/>
  <c r="J416"/>
  <c r="J348"/>
  <c r="J112"/>
  <c r="BK500"/>
  <c r="J439"/>
  <c r="J428"/>
  <c r="J308"/>
  <c r="BK670"/>
  <c r="BK457"/>
  <c r="J191"/>
  <c r="BK520"/>
  <c r="BK484"/>
  <c r="J304"/>
  <c r="J644"/>
  <c r="J526"/>
  <c r="J487"/>
  <c r="J390"/>
  <c r="BK242"/>
  <c r="J857"/>
  <c r="BK569"/>
  <c r="BK318"/>
  <c r="J670"/>
  <c r="J446"/>
  <c r="BK863"/>
  <c r="BK803"/>
  <c r="J616"/>
  <c r="J530"/>
  <c r="J478"/>
  <c r="BK394"/>
  <c r="BK354"/>
  <c r="BK857"/>
  <c r="BK717"/>
  <c r="BK573"/>
  <c r="BK481"/>
  <c r="J394"/>
  <c r="J860"/>
  <c r="BK700"/>
  <c r="BK478"/>
  <c r="BK312"/>
  <c r="J577"/>
  <c r="J398"/>
  <c r="J569"/>
  <c r="BK490"/>
  <c r="BK416"/>
  <c r="J264"/>
  <c r="J843"/>
  <c r="J640"/>
  <c r="BK328"/>
  <c r="BK129"/>
  <c r="BK514"/>
  <c l="1" r="P93"/>
  <c r="P295"/>
  <c r="BK438"/>
  <c r="J438"/>
  <c r="J60"/>
  <c r="R438"/>
  <c r="P461"/>
  <c r="BK93"/>
  <c r="J93"/>
  <c r="J58"/>
  <c r="BK295"/>
  <c r="J295"/>
  <c r="J59"/>
  <c r="BK539"/>
  <c r="J539"/>
  <c r="J65"/>
  <c r="P539"/>
  <c r="R856"/>
  <c r="R93"/>
  <c r="T295"/>
  <c r="P438"/>
  <c r="R461"/>
  <c r="BK503"/>
  <c r="J503"/>
  <c r="J64"/>
  <c r="T503"/>
  <c r="R539"/>
  <c r="P856"/>
  <c r="BK862"/>
  <c r="J862"/>
  <c r="J68"/>
  <c r="R862"/>
  <c r="T93"/>
  <c r="T89"/>
  <c r="R295"/>
  <c r="T438"/>
  <c r="BK461"/>
  <c r="J461"/>
  <c r="J63"/>
  <c r="T461"/>
  <c r="P503"/>
  <c r="R503"/>
  <c r="T539"/>
  <c r="BK856"/>
  <c r="J856"/>
  <c r="J67"/>
  <c r="T856"/>
  <c r="P862"/>
  <c r="T862"/>
  <c r="BK456"/>
  <c r="J456"/>
  <c r="J61"/>
  <c r="BK869"/>
  <c r="J869"/>
  <c r="J69"/>
  <c r="BK90"/>
  <c r="J90"/>
  <c r="J57"/>
  <c r="BK873"/>
  <c r="J873"/>
  <c r="J70"/>
  <c r="F51"/>
  <c r="J82"/>
  <c r="BE94"/>
  <c r="BE354"/>
  <c r="BE373"/>
  <c r="BE380"/>
  <c r="BE401"/>
  <c r="BE416"/>
  <c r="BE471"/>
  <c r="BE484"/>
  <c r="BE487"/>
  <c r="BE494"/>
  <c r="BE496"/>
  <c r="BE508"/>
  <c r="BE530"/>
  <c r="BE566"/>
  <c r="BE644"/>
  <c r="BE679"/>
  <c r="BE692"/>
  <c r="BE700"/>
  <c r="BE777"/>
  <c r="BE847"/>
  <c r="BE857"/>
  <c r="BE91"/>
  <c r="BE109"/>
  <c r="BE143"/>
  <c r="BE242"/>
  <c r="BE296"/>
  <c r="BE328"/>
  <c r="BE344"/>
  <c r="BE390"/>
  <c r="BE394"/>
  <c r="BE408"/>
  <c r="BE428"/>
  <c r="BE442"/>
  <c r="BE446"/>
  <c r="BE449"/>
  <c r="BE453"/>
  <c r="BE462"/>
  <c r="BE490"/>
  <c r="BE514"/>
  <c r="BE523"/>
  <c r="BE526"/>
  <c r="BE536"/>
  <c r="BE540"/>
  <c r="BE573"/>
  <c r="BE577"/>
  <c r="BE597"/>
  <c r="BE616"/>
  <c r="BE640"/>
  <c r="BE653"/>
  <c r="BE657"/>
  <c r="BE683"/>
  <c r="BE717"/>
  <c r="BE803"/>
  <c r="BE835"/>
  <c r="BE839"/>
  <c r="J51"/>
  <c r="BE102"/>
  <c r="BE112"/>
  <c r="BE119"/>
  <c r="BE138"/>
  <c r="BE191"/>
  <c r="BE264"/>
  <c r="BE318"/>
  <c r="BE324"/>
  <c r="BE332"/>
  <c r="BE338"/>
  <c r="BE348"/>
  <c r="BE360"/>
  <c r="BE368"/>
  <c r="BE387"/>
  <c r="BE398"/>
  <c r="BE439"/>
  <c r="BE474"/>
  <c r="BE478"/>
  <c r="BE518"/>
  <c r="BE533"/>
  <c r="BE604"/>
  <c r="BE670"/>
  <c r="BE786"/>
  <c r="BE843"/>
  <c r="BE851"/>
  <c r="BE98"/>
  <c r="BE123"/>
  <c r="BE129"/>
  <c r="BE133"/>
  <c r="BE304"/>
  <c r="BE308"/>
  <c r="BE312"/>
  <c r="BE351"/>
  <c r="BE357"/>
  <c r="BE421"/>
  <c r="BE433"/>
  <c r="BE457"/>
  <c r="BE467"/>
  <c r="BE481"/>
  <c r="BE500"/>
  <c r="BE504"/>
  <c r="BE511"/>
  <c r="BE520"/>
  <c r="BE569"/>
  <c r="BE581"/>
  <c r="BE585"/>
  <c r="BE628"/>
  <c r="BE666"/>
  <c r="BE720"/>
  <c r="BE725"/>
  <c r="BE860"/>
  <c r="BE863"/>
  <c r="BE866"/>
  <c r="BE870"/>
  <c r="BE874"/>
  <c r="J32"/>
  <c i="1" r="AW55"/>
  <c i="2" r="F35"/>
  <c i="1" r="BD55"/>
  <c r="BD54"/>
  <c r="W33"/>
  <c i="2" r="F33"/>
  <c i="1" r="BB55"/>
  <c r="BB54"/>
  <c r="AX54"/>
  <c i="2" r="F32"/>
  <c i="1" r="BA55"/>
  <c r="BA54"/>
  <c r="W30"/>
  <c i="2" r="F34"/>
  <c i="1" r="BC55"/>
  <c r="BC54"/>
  <c r="AY54"/>
  <c i="2" l="1" r="R89"/>
  <c r="P89"/>
  <c r="T855"/>
  <c r="P460"/>
  <c r="R855"/>
  <c r="T460"/>
  <c r="T88"/>
  <c r="P855"/>
  <c r="R460"/>
  <c r="R88"/>
  <c r="BK89"/>
  <c r="J89"/>
  <c r="J56"/>
  <c r="BK460"/>
  <c r="J460"/>
  <c r="J62"/>
  <c r="BK855"/>
  <c r="J855"/>
  <c r="J66"/>
  <c i="1" r="AW54"/>
  <c r="AK30"/>
  <c r="W31"/>
  <c r="W32"/>
  <c i="2" r="F31"/>
  <c i="1" r="AZ55"/>
  <c r="AZ54"/>
  <c r="W29"/>
  <c i="2" r="J31"/>
  <c i="1" r="AV55"/>
  <c r="AT55"/>
  <c i="2" l="1" r="P88"/>
  <c i="1" r="AU55"/>
  <c i="2" r="BK88"/>
  <c r="J88"/>
  <c i="1" r="AU54"/>
  <c i="2" r="J28"/>
  <c i="1" r="AG55"/>
  <c r="AG54"/>
  <c r="AK26"/>
  <c r="AV54"/>
  <c r="AK29"/>
  <c r="AK35"/>
  <c i="2" l="1" r="J37"/>
  <c r="J55"/>
  <c i="1" r="AN5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<sst xmlns="http://schemas.openxmlformats.org/spreadsheetml/2006/main">
  <si>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</si>
  <si>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</si>
  <si>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</si>
  <si>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</si>
  <si>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</si>
  <si>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{b8c32601-0c95-4f16-b5d9-fd3eb48215c1}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</si>
  <si>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</si>
  <si>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</si>
  <si>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</si>
  <si>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</si>
  <si>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</si>
  <si>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</si>
  <si>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</si>
  <si>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</si>
  <si>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5/2024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</si>
  <si>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</si>
  <si>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</si>
  <si>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FASÁDY OBJEKTU PORTHEIMKA</t>
  </si>
  <si>
    <t>KSO:</t>
  </si>
  <si>
    <t/>
  </si>
  <si>
    <t>CC-CZ:</t>
  </si>
  <si>
    <t>Místo:</t>
  </si>
  <si>
    <t>Štefánikova 68, Praha 5</t>
  </si>
  <si>
    <t>Datum:</t>
  </si>
  <si>
    <t>9. 5. 2024</t>
  </si>
  <si>
    <t>Zadavatel:</t>
  </si>
  <si>
    <t>IČ:</t>
  </si>
  <si>
    <t>Úřad městské části Praha 5, Nám. 14. října 1381/4,</t>
  </si>
  <si>
    <t>DIČ:</t>
  </si>
  <si>
    <t>Uchazeč:</t>
  </si>
  <si>
    <t>Vyplň údaj</t>
  </si>
  <si>
    <t>Projektant:</t>
  </si>
  <si>
    <t>PROARCH spol. s r.o.,Jeremenkova 88, Praha 4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</si>
  <si>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</si>
  <si>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</si>
  <si>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</si>
  <si>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</si>
  <si>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</si>
  <si>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</si>
  <si>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</si>
  <si>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</si>
  <si>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</si>
  <si>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</si>
  <si>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</si>
  <si>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</si>
  <si>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</si>
  <si>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</si>
  <si>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</si>
  <si>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</si>
  <si>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</si>
  <si>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</si>
  <si>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</si>
  <si>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</si>
  <si>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</si>
  <si>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</si>
  <si>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</si>
  <si>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</si>
  <si>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</si>
  <si>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</si>
  <si>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</si>
  <si>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</si>
  <si>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</si>
  <si>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</si>
  <si>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</si>
  <si>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</si>
  <si>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</si>
  <si>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</si>
  <si>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</si>
  <si>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</si>
  <si>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</si>
  <si>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</si>
  <si>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</si>
  <si>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</si>
  <si>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</si>
  <si>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</si>
  <si>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</si>
  <si>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</si>
  <si>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</si>
  <si>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</si>
  <si>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</si>
  <si>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</si>
  <si>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</si>
  <si>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</si>
  <si>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</si>
  <si>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</si>
  <si>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</si>
  <si>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</si>
  <si>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</si>
  <si>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</si>
  <si>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</si>
  <si>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</si>
  <si>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</si>
  <si>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</si>
  <si>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765 - Krytina skládaná</t>
  </si>
  <si>
    <t xml:space="preserve">    783 - Dokončovací práce - nátěry</t>
  </si>
  <si>
    <t>VRN - Vedlejší rozpočtové náklady</t>
  </si>
  <si>
    <t xml:space="preserve">    VRN3 - Zařízení staveniště</t>
  </si>
  <si>
    <t xml:space="preserve">    VRN6 - Územní vlivy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</si>
  <si>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</si>
  <si>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</si>
  <si>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</si>
  <si>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</si>
  <si>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</si>
  <si>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</si>
  <si>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</si>
  <si>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</si>
  <si>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</si>
  <si>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</si>
  <si>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</si>
  <si>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</si>
  <si>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</si>
  <si>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</si>
  <si>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</si>
  <si>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</si>
  <si>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</si>
  <si>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</si>
  <si>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</si>
  <si>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</si>
  <si>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111212120R</t>
  </si>
  <si>
    <t>Odstranění pnoucích dřevin (břečťan) na fasádě bez odstranění kořenů, včetně odvozu a likvidace</t>
  </si>
  <si>
    <t>kus</t>
  </si>
  <si>
    <t>4</t>
  </si>
  <si>
    <t>-1083250460</t>
  </si>
  <si>
    <t>PP</t>
  </si>
  <si>
    <t>6</t>
  </si>
  <si>
    <t>Úpravy povrchů, podlahy a osazování výplní</t>
  </si>
  <si>
    <t>619996117</t>
  </si>
  <si>
    <t>Ochrana podlahy obedněním z OSB desek</t>
  </si>
  <si>
    <t>m2</t>
  </si>
  <si>
    <t>CS ÚRS 2024 01</t>
  </si>
  <si>
    <t>1823721058</t>
  </si>
  <si>
    <t>Ochrana stavebních konstrukcí a samostatných prvků včetně pozdějšího odstranění obedněním z OSB desek podlahy</t>
  </si>
  <si>
    <t>Online PSC</t>
  </si>
  <si>
    <t>https://podminky.urs.cz/item/CS_URS_2024_01/619996117</t>
  </si>
  <si>
    <t>VV</t>
  </si>
  <si>
    <t>"balkón"2</t>
  </si>
  <si>
    <t>3</t>
  </si>
  <si>
    <t>619996145</t>
  </si>
  <si>
    <t>Ochrana samostatných konstrukcí a prvků obalením geotextilií</t>
  </si>
  <si>
    <t>1977835929</t>
  </si>
  <si>
    <t>Ochrana stavebních konstrukcí a samostatných prvků včetně pozdějšího odstranění obalením geotextilií samostatných konstrukcí a prvků</t>
  </si>
  <si>
    <t>https://podminky.urs.cz/item/CS_URS_2024_01/619996145</t>
  </si>
  <si>
    <t>"zábradlí balkónu"4*1*2</t>
  </si>
  <si>
    <t>622325401</t>
  </si>
  <si>
    <t>Oprava vnější vápenné štukové omítky členitosti 3 v rozsahu do 10 %</t>
  </si>
  <si>
    <t>-1867676980</t>
  </si>
  <si>
    <t>Oprava vápenné omítky vnějších ploch stupně členitosti 3 štukové, v rozsahu opravované plochy do 10%</t>
  </si>
  <si>
    <t>https://podminky.urs.cz/item/CS_URS_2024_01/622325401</t>
  </si>
  <si>
    <t>"jih"</t>
  </si>
  <si>
    <t>"nad římsou pod podstřešní římsu"12,8*3,9</t>
  </si>
  <si>
    <t>"podstřešní římsa"7,8</t>
  </si>
  <si>
    <t>Součet</t>
  </si>
  <si>
    <t>5</t>
  </si>
  <si>
    <t>622401104R</t>
  </si>
  <si>
    <t xml:space="preserve">Oprava vápenné štukové omítky malých ploch do 0,09 m2 na stěnách vnějších ploch fasáda stupně členitosti 5  včetně potřebného otlučení</t>
  </si>
  <si>
    <t>-75650443</t>
  </si>
  <si>
    <t>Oprava vápenné štukové omítky malých ploch do 0,09 m2 na stěnách vnějších ploch stupně fasáda členitosti 5 včetně potřebného otlučení</t>
  </si>
  <si>
    <t>"východ fasáda z balkonem a hlavním vstupem "2</t>
  </si>
  <si>
    <t>622401201R</t>
  </si>
  <si>
    <t xml:space="preserve">Oprava vápenné štukové omítky malých ploch přes 0,09 do 0,25 m2 na stěnách vnějších ploch fasáda stupně členitosti 1 -2  včetně potřebného otlučení</t>
  </si>
  <si>
    <t>1543433663</t>
  </si>
  <si>
    <t>Oprava vápenné štukové omítky malých ploch přes 0,09 do 0,25 m2 na stěnách vnějších ploch fasáda stupně členitosti 1 -2 včetně potřebného otlučení</t>
  </si>
  <si>
    <t>"spodní část pod římsu"</t>
  </si>
  <si>
    <t>"západ "3</t>
  </si>
  <si>
    <t>"sever"3</t>
  </si>
  <si>
    <t>"východ"8+"pro výměnu parapetů"2*4</t>
  </si>
  <si>
    <t>7</t>
  </si>
  <si>
    <t>622401203R</t>
  </si>
  <si>
    <t xml:space="preserve">Oprava vápenné štukové omítky malých ploch přes 0,09 do 0,25 m2 na stěnách vnějších ploch fasáda stupně členitosti 3  včetně potřebného otlučení</t>
  </si>
  <si>
    <t>-398421255</t>
  </si>
  <si>
    <t>Oprava vápenné štukové omítky malých ploch přes 0,09 do 0,25 m2 na stěnách vnějších ploch fasáda stupně členitosti 3 včetně potřebného otlučení</t>
  </si>
  <si>
    <t>"západ "9</t>
  </si>
  <si>
    <t>8</t>
  </si>
  <si>
    <t>622401301R</t>
  </si>
  <si>
    <t xml:space="preserve">Oprava vápenné štukové omítky malých ploch přes 0,25 do 0,5 m2 na stěnách vnějších ploch fasáda stupně členitosti 1 -2  včetně potřebného otlučení</t>
  </si>
  <si>
    <t>1906450257</t>
  </si>
  <si>
    <t>Oprava vápenné štukové omítky malých ploch přes 0,25 do 0,5 m2 na stěnách vnějších ploch fasáda stupně členitosti 1 -2 včetně potřebného otlučení</t>
  </si>
  <si>
    <t>"západ "2</t>
  </si>
  <si>
    <t>"východ"1</t>
  </si>
  <si>
    <t>9</t>
  </si>
  <si>
    <t>622401302R</t>
  </si>
  <si>
    <t xml:space="preserve">Oprava vápenné štukové omítky malých ploch přes 0,25 do 0,5 m2 na stěnách vnějších ploch fasáda stupně členitosti 3  včetně potřebného otlučení</t>
  </si>
  <si>
    <t>-2142984346</t>
  </si>
  <si>
    <t>Oprava vápenné štukové omítky malých ploch přes 0,25 do 0,5 m2 na stěnách vnějších ploch fasáda stupně členitosti 3 včetně potřebného otlučení</t>
  </si>
  <si>
    <t>10</t>
  </si>
  <si>
    <t>622325403</t>
  </si>
  <si>
    <t>Oprava vnější vápenné štukové omítky členitosti 3 v rozsahu přes 20 do 30 %</t>
  </si>
  <si>
    <t>1757473368</t>
  </si>
  <si>
    <t>Oprava vápenné omítky vnějších ploch stupně členitosti 3 štukové, v rozsahu opravované plochy přes 20 do 30%</t>
  </si>
  <si>
    <t>https://podminky.urs.cz/item/CS_URS_2024_01/622325403</t>
  </si>
  <si>
    <t>"pod spodní římsu"12,8*1,9</t>
  </si>
  <si>
    <t>11</t>
  </si>
  <si>
    <t>622325602</t>
  </si>
  <si>
    <t>Oprava vnější vápenné štukové omítky členitosti 5 v rozsahu přes 10 do 20 %</t>
  </si>
  <si>
    <t>-1203031823</t>
  </si>
  <si>
    <t>Oprava vápenné omítky vnějších ploch stupně členitosti 5 štukové, v rozsahu opravované plochy přes 10 do 20%</t>
  </si>
  <si>
    <t>https://podminky.urs.cz/item/CS_URS_2024_01/622325602</t>
  </si>
  <si>
    <t>"nad podstřešní římsou + věže"</t>
  </si>
  <si>
    <t>"jih"29,6+"ostění"(1,2*2+0,9)*0,25*2+"římsa vyložení"3</t>
  </si>
  <si>
    <t>629991011</t>
  </si>
  <si>
    <t>Zakrytí výplní otvorů a svislých ploch fólií přilepenou lepící páskou</t>
  </si>
  <si>
    <t>-802827595</t>
  </si>
  <si>
    <t>Zakrytí vnějších ploch před znečištěním včetně pozdějšího odkrytí výplní otvorů a svislých ploch fólií přilepenou lepící páskou</t>
  </si>
  <si>
    <t>https://podminky.urs.cz/item/CS_URS_2024_01/629991011</t>
  </si>
  <si>
    <t>"západ pod římsu"</t>
  </si>
  <si>
    <t>"okna"(1,02*1,03*4+1,02*0,85*2)</t>
  </si>
  <si>
    <t>"okna"(1,01*0,8*5)</t>
  </si>
  <si>
    <t>"západ nad římsu pod podstřešní římsu"</t>
  </si>
  <si>
    <t>"okna"(0,98*2*8)</t>
  </si>
  <si>
    <t>"okna"(1,03*1,7*5)</t>
  </si>
  <si>
    <t>"západ vikýře a věže"</t>
  </si>
  <si>
    <t>"okna"0,9*1,2+0,9*2+0,6*2</t>
  </si>
  <si>
    <t>Mezisoučet</t>
  </si>
  <si>
    <t xml:space="preserve">"sever rovná část pod  podstřešní římsu"</t>
  </si>
  <si>
    <t>"okno"1,02*1,08</t>
  </si>
  <si>
    <t>"okno"1,15*1,7</t>
  </si>
  <si>
    <t>"východ pod římsu rovná fasáda"</t>
  </si>
  <si>
    <t>"okna"(1,15*1,02+1,2*2*4+1,24*1,9)-"dveře"1,2*2,72</t>
  </si>
  <si>
    <t>"východ pod podstřešní římsu rovná fasáda"</t>
  </si>
  <si>
    <t>"okna"(1,2*2*6+1,24*1,9)</t>
  </si>
  <si>
    <t>"východ pod podstřešní římsu rovná fasáda s bosáží"</t>
  </si>
  <si>
    <t>"okna"(1,1*1,75*2+1,1*2*2)</t>
  </si>
  <si>
    <t xml:space="preserve">"východ  boční část pod podstřešní římsu fasáda s grottou"</t>
  </si>
  <si>
    <t>"okno"1,1*1,75</t>
  </si>
  <si>
    <t>"grotta"1,5*2,7</t>
  </si>
  <si>
    <t>"okno věž"0,9*1,2</t>
  </si>
  <si>
    <t>"východ fasáda z balkonem a hlavním vstupem pod římsu"</t>
  </si>
  <si>
    <t>"okna"(1,05*2+1,2*2+1,38*2,3*2+1,06*1,75)</t>
  </si>
  <si>
    <t>"dveře kavárna"5,5</t>
  </si>
  <si>
    <t>"dveře galerie"1,24*2,7+"okno nad dveřmi"0,5</t>
  </si>
  <si>
    <t>"východ fasáda z balkonem a hlavním vstupem nad římsu, s vikýři a věžemi"</t>
  </si>
  <si>
    <t>"okna"1,0*2,2*4+1,4*2,8*2+0,9*1,2*2+0,6*2</t>
  </si>
  <si>
    <t>"dveře"1,4*3,4</t>
  </si>
  <si>
    <t>"jih věže"</t>
  </si>
  <si>
    <t>"okna"0,9*1,2*2</t>
  </si>
  <si>
    <t>"ponechané prvky na fasádě"</t>
  </si>
  <si>
    <t>"tablo zvonky"0,1</t>
  </si>
  <si>
    <t>"informační tabule východ vstup do galerie 2 ks"1</t>
  </si>
  <si>
    <t>"cedule číslo popisné a názvy ulic 6 ks"0,6</t>
  </si>
  <si>
    <t>"mřížky pod okny východ 3 ks"0,3</t>
  </si>
  <si>
    <t>13</t>
  </si>
  <si>
    <t>629995102R</t>
  </si>
  <si>
    <t>Očištění fasád tlakovou vodou složitost 1 - 2</t>
  </si>
  <si>
    <t>-1182122546</t>
  </si>
  <si>
    <t>18,8*1,68</t>
  </si>
  <si>
    <t>"římsa"18,8*(0,1+0,2)</t>
  </si>
  <si>
    <t>-"okna"(1,01*0,8*5)</t>
  </si>
  <si>
    <t>"ostění"(1,01+0,8)*2*0,2*5</t>
  </si>
  <si>
    <t>18,8*3,9</t>
  </si>
  <si>
    <t>" podstřešní římsa"11</t>
  </si>
  <si>
    <t>-"okna"(1,03*1,7*5)</t>
  </si>
  <si>
    <t>"ostění"(1,72+1,03)*0,2*5</t>
  </si>
  <si>
    <t xml:space="preserve">"sever rovná část pod  římsu"</t>
  </si>
  <si>
    <t>8,4*1,64</t>
  </si>
  <si>
    <t>"římsa"7,9*(0,1+0,2)</t>
  </si>
  <si>
    <t>-"okno"1,02*1,08</t>
  </si>
  <si>
    <t>"ostění"(1,08*2+1,02)*0,2</t>
  </si>
  <si>
    <t>"sever rovná část nad římsu pod podstřešní římsu"</t>
  </si>
  <si>
    <t>8,4*3,9</t>
  </si>
  <si>
    <t>-"okno"1,15*1,7</t>
  </si>
  <si>
    <t>+"ostění"(1,7*2+1,15)*0,2</t>
  </si>
  <si>
    <t>"podstřešní římsa"5</t>
  </si>
  <si>
    <t>1,4*1,6+3*(3,4+1,6)/2+13,9*3,4+4,6*7</t>
  </si>
  <si>
    <t>-"okna"(1,15*1,02+1,2*2*4+1,24*1,9)-"dveře"1,2*2,72</t>
  </si>
  <si>
    <t>"ostění"(1,02*2+1,15)*0,2+(2*2+1,2)*0,2*4+(1,9*2+1,24)*0,2+(2,72*2+1,2)*0,35</t>
  </si>
  <si>
    <t>"římsa"20,9*(0,1+0,2)</t>
  </si>
  <si>
    <t>22,9*3,9</t>
  </si>
  <si>
    <t>-"okna"(1,2*2*5+1,15*1,75+1,24*1,9)</t>
  </si>
  <si>
    <t>"ostění"(2*2+1,2)*0,2*5+(1,9*2+1,24)*0,2+(1,75*2+1,15)*0,2</t>
  </si>
  <si>
    <t>"podstřešní římsa"23*0,2+23,6*(0,2+0,18)</t>
  </si>
  <si>
    <t>4,94*7,9</t>
  </si>
  <si>
    <t>-"okna"(1,1*1,75*2+1,1*2*2)</t>
  </si>
  <si>
    <t>+"ostění"(1,75*2+1,1)*2*0,2+(2*2+1,1)*0,2*2</t>
  </si>
  <si>
    <t>2,91*7,9</t>
  </si>
  <si>
    <t>-"okno"1,1*1,75</t>
  </si>
  <si>
    <t>+"ostění"(1,75*2+1,1)*0,2</t>
  </si>
  <si>
    <t>-"grotta"1,5*2,7</t>
  </si>
  <si>
    <t>"vyložení římsa nad grottou"2,1*0,1</t>
  </si>
  <si>
    <t>14</t>
  </si>
  <si>
    <t>629995103R</t>
  </si>
  <si>
    <t>Očištění fasád tlakovou vodou složitost 3-4</t>
  </si>
  <si>
    <t>897631514</t>
  </si>
  <si>
    <t>"římsa"13,2*(0,15+0,2)</t>
  </si>
  <si>
    <t>26,3*(1,6+1,9)/2</t>
  </si>
  <si>
    <t>"římsa"26,5*(0,1+0,2)</t>
  </si>
  <si>
    <t>-"okna"(1,02*1,03*4+1,02*0,85*2)</t>
  </si>
  <si>
    <t>"ostění"(1,02+1,03)*2*0,2*4+(1,02+0,85)*0,2*2</t>
  </si>
  <si>
    <t>"ostění zazděné okno"0,96*3*0,2</t>
  </si>
  <si>
    <t>26,3*3,9</t>
  </si>
  <si>
    <t>" podstřešní římsa"15,4</t>
  </si>
  <si>
    <t>-"okna"(0,98*2*8)</t>
  </si>
  <si>
    <t>"ostění"(2*2+0,98)*0,2*8</t>
  </si>
  <si>
    <t>15</t>
  </si>
  <si>
    <t>629995104R</t>
  </si>
  <si>
    <t>Očištění fasád tlakovou vodou složitost 5-7</t>
  </si>
  <si>
    <t>528209127</t>
  </si>
  <si>
    <t>24,3*3,9</t>
  </si>
  <si>
    <t>"podhled balkonu"1,8</t>
  </si>
  <si>
    <t>"římsa" 25,5*0,2+22,5*0,15</t>
  </si>
  <si>
    <t>"konzoly balkonu"4,7</t>
  </si>
  <si>
    <t>-"okna"(1,05*2+1,2*2+1,38*2,3*2+1,06*1,75)</t>
  </si>
  <si>
    <t>+"ostění"(2*2+1,05)*0,2+(2*2+1,2)*0,2+(2,3*2+1,38)*0,2*2+(1,75*2+1,06)*0,2</t>
  </si>
  <si>
    <t>-"dveře kavárna"5,5</t>
  </si>
  <si>
    <t>-"dveře galerie"1,24*2,7-"okno nad dveřmi"0,5</t>
  </si>
  <si>
    <t>+"ostění"(2,7*2+1,24)*0,3</t>
  </si>
  <si>
    <t>"východ fasáda z balkonem nad hlavním vstupem včetně soch,pilastrů tympanonu a říms"</t>
  </si>
  <si>
    <t>24,3*3,9+5,4*1/2+4</t>
  </si>
  <si>
    <t>"římsa"27*0,2+27*(0,2+0,18)</t>
  </si>
  <si>
    <t>"boky podstavce soch nad římsou"1,5*2</t>
  </si>
  <si>
    <t>"sochy"3</t>
  </si>
  <si>
    <t>"vyložení pilastrů, tympanonu, zdobných říms"7</t>
  </si>
  <si>
    <t>-"okna"1,0*2,2*4+1,4*2,8*2-"dveře"1,4*3,4</t>
  </si>
  <si>
    <t>"ostění"(2,2*2+1,02)*0,2*4+(2,8*2+1,4)*0,2+(3,4*2+1,4)*0,1</t>
  </si>
  <si>
    <t>"nad podstřešní římsou vikýře, věže atd"</t>
  </si>
  <si>
    <t>"plocha bez oken"</t>
  </si>
  <si>
    <t>"západ"28,8+"ostění"(1,2*2+0,9)*0,25+2,8*0,25*2+2,5*0,25*2+"římsa vyložení"2,7+"nad střechou"4,2+"římsa vyložení"0,9</t>
  </si>
  <si>
    <t>"východ nad grottou"9,5-"okno"0,9*1,2+"ostění"(1,2*2+0,9)*0,25+"římsa vyložení"0,9+"nad střechou"4</t>
  </si>
  <si>
    <t>"východ fasáda s balkonem nad hlavním vstupem"24,6+"ostění"(1,2*2+0,9)*0,25*2+2,5*0,25*2+"římsa vyložení"4,5</t>
  </si>
  <si>
    <t>"střešní římsa"8,6+9,1</t>
  </si>
  <si>
    <t>Ostatní konstrukce a práce, bourání</t>
  </si>
  <si>
    <t>16</t>
  </si>
  <si>
    <t>945412112</t>
  </si>
  <si>
    <t>Teleskopická hydraulická montážní plošina výška zdvihu do 21 m</t>
  </si>
  <si>
    <t>den</t>
  </si>
  <si>
    <t>-1661311793</t>
  </si>
  <si>
    <t>Teleskopická hydraulická montážní plošina na samohybném podvozku, s otočným košem výšky zdvihu do 21 m</t>
  </si>
  <si>
    <t>https://podminky.urs.cz/item/CS_URS_2024_01/945412112</t>
  </si>
  <si>
    <t>"pro umytí a nátěr fasády barokní východ nad římsou "14</t>
  </si>
  <si>
    <t>"pro doplnění svodu a žlabu jih"2</t>
  </si>
  <si>
    <t xml:space="preserve">"pro umytí a nátěr fasáda západ  nad střechou "8</t>
  </si>
  <si>
    <t>"pro opravu fasády jih nad střechou"7</t>
  </si>
  <si>
    <t>17</t>
  </si>
  <si>
    <t>945421110</t>
  </si>
  <si>
    <t>Hydraulická zvedací plošina na automobilovém podvozku výška zdvihu do 18 m včetně obsluhy</t>
  </si>
  <si>
    <t>hod</t>
  </si>
  <si>
    <t>-1827556903</t>
  </si>
  <si>
    <t>Hydraulická zvedací plošina včetně obsluhy instalovaná na automobilovém podvozku, výšky zdvihu do 18 m</t>
  </si>
  <si>
    <t>https://podminky.urs.cz/item/CS_URS_2024_01/945421110</t>
  </si>
  <si>
    <t>"pro těžce přítupná místě odhad"50</t>
  </si>
  <si>
    <t>18</t>
  </si>
  <si>
    <t>946111112</t>
  </si>
  <si>
    <t>Montáž pojízdných věží trubkových/dílcových š od 0,6 do 0,9 m dl do 3,2 m v přes 1,5 do 2,5 m</t>
  </si>
  <si>
    <t>915253261</t>
  </si>
  <si>
    <t>Věže pojízdné trubkové nebo dílcové s maximálním zatížením podlahy do 200 kg/m2 šířky od 0,6 do 0,9 m, délky do 3,2 m výšky přes 1,5 m do 2,5 m montáž</t>
  </si>
  <si>
    <t>https://podminky.urs.cz/item/CS_URS_2024_01/946111112</t>
  </si>
  <si>
    <t>"pro umytí a nátěr fasády barokní východ pod římsu"2</t>
  </si>
  <si>
    <t>19</t>
  </si>
  <si>
    <t>946111114</t>
  </si>
  <si>
    <t>Montáž pojízdných věží trubkových/dílcových š od 0,6 do 0,9 m dl do 3,2 m v přes 3,5 do 4,5 m</t>
  </si>
  <si>
    <t>583802966</t>
  </si>
  <si>
    <t>Věže pojízdné trubkové nebo dílcové s maximálním zatížením podlahy do 200 kg/m2 šířky od 0,6 do 0,9 m, délky do 3,2 m výšky přes 3,5 m do 4,5 m montáž</t>
  </si>
  <si>
    <t>https://podminky.urs.cz/item/CS_URS_2024_01/946111114</t>
  </si>
  <si>
    <t>"pro umytí a nátěr fasády sever"1</t>
  </si>
  <si>
    <t>"pro umytí a nátěr část fasáda západ"1</t>
  </si>
  <si>
    <t>20</t>
  </si>
  <si>
    <t>946111115</t>
  </si>
  <si>
    <t>Montáž pojízdných věží trubkových/dílcových š od 0,6 do 0,9 m dl do 3,2 m v přes 4,5 do 5,5 m</t>
  </si>
  <si>
    <t>-1391839593</t>
  </si>
  <si>
    <t>Věže pojízdné trubkové nebo dílcové s maximálním zatížením podlahy do 200 kg/m2 šířky od 0,6 do 0,9 m, délky do 3,2 m výšky přes 4,5 m do 5,5 m montáž</t>
  </si>
  <si>
    <t>https://podminky.urs.cz/item/CS_URS_2024_01/946111115</t>
  </si>
  <si>
    <t>"pro umytí a nátěr fasády jih"1</t>
  </si>
  <si>
    <t>946111116</t>
  </si>
  <si>
    <t>Montáž pojízdných věží trubkových/dílcových š od 0,6 do 0,9 m dl do 3,2 m v přes 5,5 do 6,6 m</t>
  </si>
  <si>
    <t>-2060108830</t>
  </si>
  <si>
    <t>Věže pojízdné trubkové nebo dílcové s maximálním zatížením podlahy do 200 kg/m2 šířky od 0,6 do 0,9 m, délky do 3,2 m výšky přes 5,5 m do 6,6 m montáž</t>
  </si>
  <si>
    <t>https://podminky.urs.cz/item/CS_URS_2024_01/946111116</t>
  </si>
  <si>
    <t xml:space="preserve">"pro umytí a nátěr  rovná fasáda východ nad římsou"1</t>
  </si>
  <si>
    <t>22</t>
  </si>
  <si>
    <t>946111212</t>
  </si>
  <si>
    <t>Příplatek k pojízdným věžím š od 0,6 do 0,9 m dl do 3,2 m v přes 1,5 do 2,5 m za každý den použití</t>
  </si>
  <si>
    <t>-135607253</t>
  </si>
  <si>
    <t>Věže pojízdné trubkové nebo dílcové s maximálním zatížením podlahy do 200 kg/m2 šířky od 0,6 do 0,9 m, délky do 3,2 m výšky přes 1,5 m do 2,5 m příplatek k ceně za každý den použití</t>
  </si>
  <si>
    <t>https://podminky.urs.cz/item/CS_URS_2024_01/946111212</t>
  </si>
  <si>
    <t>"pro umytí a nátěr fasády barokní východ pod římsu"2*7</t>
  </si>
  <si>
    <t>23</t>
  </si>
  <si>
    <t>946111214</t>
  </si>
  <si>
    <t>Příplatek k pojízdným věžím š od 0,6 do 0,9 m dl do 3,2 m v přes 3,5 do 4,5 m za každý den použití</t>
  </si>
  <si>
    <t>255777439</t>
  </si>
  <si>
    <t>Věže pojízdné trubkové nebo dílcové s maximálním zatížením podlahy do 200 kg/m2 šířky od 0,6 do 0,9 m, délky do 3,2 m výšky přes 3,5 m do 4,5 m příplatek k ceně za každý den použití</t>
  </si>
  <si>
    <t>https://podminky.urs.cz/item/CS_URS_2024_01/946111214</t>
  </si>
  <si>
    <t>"pro umytí a nátěr fasády sever"4</t>
  </si>
  <si>
    <t>"pro umytí a nátěr část fasáda západ"8</t>
  </si>
  <si>
    <t>24</t>
  </si>
  <si>
    <t>946111215</t>
  </si>
  <si>
    <t>Příplatek k pojízdným věžím š od 0,6 do 0,9 m dl do 3,2 m v přes 4,5 do 5,5 m za každý den použití</t>
  </si>
  <si>
    <t>1680240260</t>
  </si>
  <si>
    <t>Věže pojízdné trubkové nebo dílcové s maximálním zatížením podlahy do 200 kg/m2 šířky od 0,6 do 0,9 m, délky do 3,2 m výšky přes 4,5 m do 5,5 m příplatek k ceně za každý den použití</t>
  </si>
  <si>
    <t>https://podminky.urs.cz/item/CS_URS_2024_01/946111215</t>
  </si>
  <si>
    <t>"pro umytí a nátěr část fasáda západ"12</t>
  </si>
  <si>
    <t>"pro opravu fasády jih"6</t>
  </si>
  <si>
    <t>25</t>
  </si>
  <si>
    <t>946111216</t>
  </si>
  <si>
    <t>Příplatek k pojízdným věžím š od 0,6 do 0,9 m dl do 3,2 m v přes 5,5 do 6,6 m za každý den použití</t>
  </si>
  <si>
    <t>536464462</t>
  </si>
  <si>
    <t>Věže pojízdné trubkové nebo dílcové s maximálním zatížením podlahy do 200 kg/m2 šířky od 0,6 do 0,9 m, délky do 3,2 m výšky přes 5,5 m do 6,6 m příplatek k ceně za každý den použití</t>
  </si>
  <si>
    <t>https://podminky.urs.cz/item/CS_URS_2024_01/946111216</t>
  </si>
  <si>
    <t xml:space="preserve">"pro umytí a nátěr  rovná fasáda východ nad římsou"8</t>
  </si>
  <si>
    <t>26</t>
  </si>
  <si>
    <t>946111812</t>
  </si>
  <si>
    <t>Demontáž pojízdných věží trubkových/dílcových š od 0,6 do 0,9 m dl do 3,2 m v přes 1,5 do 2,5 m</t>
  </si>
  <si>
    <t>-143713987</t>
  </si>
  <si>
    <t>Věže pojízdné trubkové nebo dílcové s maximálním zatížením podlahy do 200 kg/m2 šířky od 0,6 do 0,9 m, délky do 3,2 m výšky přes 1,5 m do 2,5 m demontáž</t>
  </si>
  <si>
    <t>https://podminky.urs.cz/item/CS_URS_2024_01/946111812</t>
  </si>
  <si>
    <t>27</t>
  </si>
  <si>
    <t>946111814</t>
  </si>
  <si>
    <t>Demontáž pojízdných věží trubkových/dílcových š od 0,6 do 0,9 m dl do 3,2 m v přes 3,5 do 4,5 m</t>
  </si>
  <si>
    <t>-1759688381</t>
  </si>
  <si>
    <t>Věže pojízdné trubkové nebo dílcové s maximálním zatížením podlahy do 200 kg/m2 šířky od 0,6 do 0,9 m, délky do 3,2 m výšky přes 3,5 m do 4,5 m demontáž</t>
  </si>
  <si>
    <t>https://podminky.urs.cz/item/CS_URS_2024_01/946111814</t>
  </si>
  <si>
    <t>28</t>
  </si>
  <si>
    <t>946111815</t>
  </si>
  <si>
    <t>Demontáž pojízdných věží trubkových/dílcových š od 0,6 do 0,9 m dl do 3,2 m v přes 4,5 do 5,5 m</t>
  </si>
  <si>
    <t>-281510992</t>
  </si>
  <si>
    <t>Věže pojízdné trubkové nebo dílcové s maximálním zatížením podlahy do 200 kg/m2 šířky od 0,6 do 0,9 m, délky do 3,2 m výšky přes 4,5 m do 5,5 m demontáž</t>
  </si>
  <si>
    <t>https://podminky.urs.cz/item/CS_URS_2024_01/946111815</t>
  </si>
  <si>
    <t>29</t>
  </si>
  <si>
    <t>946111816</t>
  </si>
  <si>
    <t>Demontáž pojízdných věží trubkových/dílcových š od 0,6 do 0,9 m dl do 3,2 m v přes 5,5 do 6,6 m</t>
  </si>
  <si>
    <t>-1854764532</t>
  </si>
  <si>
    <t>Věže pojízdné trubkové nebo dílcové s maximálním zatížením podlahy do 200 kg/m2 šířky od 0,6 do 0,9 m, délky do 3,2 m výšky přes 5,5 m do 6,6 m demontáž</t>
  </si>
  <si>
    <t>https://podminky.urs.cz/item/CS_URS_2024_01/946111816</t>
  </si>
  <si>
    <t>30</t>
  </si>
  <si>
    <t>949101111</t>
  </si>
  <si>
    <t>Lešení pomocné pro objekty pozemních staveb s lešeňovou podlahou v do 1,9 m zatížení do 150 kg/m2</t>
  </si>
  <si>
    <t>1749925284</t>
  </si>
  <si>
    <t>Lešení pomocné pracovní pro objekty pozemních staveb pro zatížení do 150 kg/m2, o výšce lešeňové podlahy do 1,9 m</t>
  </si>
  <si>
    <t>https://podminky.urs.cz/item/CS_URS_2024_01/949101111</t>
  </si>
  <si>
    <t>"pro práce na fasádě k římse"</t>
  </si>
  <si>
    <t>"jih"12</t>
  </si>
  <si>
    <t>"západ"45</t>
  </si>
  <si>
    <t>"sever"11</t>
  </si>
  <si>
    <t>31</t>
  </si>
  <si>
    <t>949101112</t>
  </si>
  <si>
    <t>Lešení pomocné pro objekty pozemních staveb s lešeňovou podlahou v přes 1,9 do 3,5 m zatížení do 150 kg/m2</t>
  </si>
  <si>
    <t>1004949168</t>
  </si>
  <si>
    <t>Lešení pomocné pracovní pro objekty pozemních staveb pro zatížení do 150 kg/m2, o výšce lešeňové podlahy přes 1,9 do 3,5 m</t>
  </si>
  <si>
    <t>https://podminky.urs.cz/item/CS_URS_2024_01/949101112</t>
  </si>
  <si>
    <t>"východ"57</t>
  </si>
  <si>
    <t>32</t>
  </si>
  <si>
    <t>949121122</t>
  </si>
  <si>
    <t>Montáž lešení lehkého kozového dílcového ve schodišti v přes 1,5 do 3,5 m</t>
  </si>
  <si>
    <t>sada</t>
  </si>
  <si>
    <t>1122212132</t>
  </si>
  <si>
    <t>Lešení lehké kozové dílcové ve schodišti o výšce lešeňové podlahy přes 1,5 do 3,5 m montáž</t>
  </si>
  <si>
    <t>https://podminky.urs.cz/item/CS_URS_2024_01/949121122</t>
  </si>
  <si>
    <t>"k římse východ"</t>
  </si>
  <si>
    <t>"pro umytí "1</t>
  </si>
  <si>
    <t>"pro nátěr"1</t>
  </si>
  <si>
    <t>33</t>
  </si>
  <si>
    <t>949121222</t>
  </si>
  <si>
    <t>Příplatek k lešení lehkému kozovému dílcovému ve schodišti v přes 1,5 do 3,5 m za každý den použití</t>
  </si>
  <si>
    <t>1598630150</t>
  </si>
  <si>
    <t>Lešení lehké kozové dílcové ve schodišti o výšce lešeňové podlahy přes 1,5 do 3,5 m příplatek k ceně za každý den použití</t>
  </si>
  <si>
    <t>https://podminky.urs.cz/item/CS_URS_2024_01/949121222</t>
  </si>
  <si>
    <t>"pro nátěr"3</t>
  </si>
  <si>
    <t>34</t>
  </si>
  <si>
    <t>949121822</t>
  </si>
  <si>
    <t>Demontáž lešení lehkého kozového dílcového ve schodišti v přes 1,5 do 3,5 m</t>
  </si>
  <si>
    <t>-1868956690</t>
  </si>
  <si>
    <t>Lešení lehké kozové dílcové ve schodišti o výšce lešeňové podlahy přes 1,5 do 3,5 m demontáž</t>
  </si>
  <si>
    <t>https://podminky.urs.cz/item/CS_URS_2024_01/949121822</t>
  </si>
  <si>
    <t>35</t>
  </si>
  <si>
    <t>949321111</t>
  </si>
  <si>
    <t>Montáž lešení dílcového do šachet o půdorysné ploše do 6 m2 v do 10 m</t>
  </si>
  <si>
    <t>m</t>
  </si>
  <si>
    <t>38623033</t>
  </si>
  <si>
    <t>Lešení dílcové do šachet (výtahových, potrubních) o půdorysné ploše do 6 m2, výšky do 10 m montáž</t>
  </si>
  <si>
    <t>https://podminky.urs.cz/item/CS_URS_2024_01/949321111</t>
  </si>
  <si>
    <t>" východ"9</t>
  </si>
  <si>
    <t>36</t>
  </si>
  <si>
    <t>949321211</t>
  </si>
  <si>
    <t>Příplatek k lešení dílcovému do šachet do 6 m2 v do 10 m za každý den použití</t>
  </si>
  <si>
    <t>1565945091</t>
  </si>
  <si>
    <t>Lešení dílcové do šachet (výtahových, potrubních) o půdorysné ploše do 6 m2, výšky do 10 m příplatek k ceně za každý den použití</t>
  </si>
  <si>
    <t>https://podminky.urs.cz/item/CS_URS_2024_01/949321211</t>
  </si>
  <si>
    <t>"pro umytí a nátěry východ"4*9</t>
  </si>
  <si>
    <t>37</t>
  </si>
  <si>
    <t>949321811</t>
  </si>
  <si>
    <t>Demontáž lešení dílcového do šachet o půdorysné ploše do 6 m2 v do 10 m</t>
  </si>
  <si>
    <t>-1883605304</t>
  </si>
  <si>
    <t>Lešení dílcové do šachet (výtahových, potrubních) o půdorysné ploše do 6 m2, výšky do 10 m demontáž</t>
  </si>
  <si>
    <t>https://podminky.urs.cz/item/CS_URS_2024_01/949321811</t>
  </si>
  <si>
    <t>38</t>
  </si>
  <si>
    <t>952902021</t>
  </si>
  <si>
    <t>Čištění budov zametení hladkých podlah</t>
  </si>
  <si>
    <t>-2093511317</t>
  </si>
  <si>
    <t>Čištění budov při provádění oprav a udržovacích prací podlah hladkých zametením</t>
  </si>
  <si>
    <t>https://podminky.urs.cz/item/CS_URS_2024_01/952902021</t>
  </si>
  <si>
    <t>"závěrečný úklid venkovní dlažba š.1,5 m"</t>
  </si>
  <si>
    <t>"východ mimo schody"162</t>
  </si>
  <si>
    <t>"pod balkonem"10</t>
  </si>
  <si>
    <t>39</t>
  </si>
  <si>
    <t>952902121</t>
  </si>
  <si>
    <t>Čištění budov zametení drsných podlah</t>
  </si>
  <si>
    <t>-559178884</t>
  </si>
  <si>
    <t>Čištění budov při provádění oprav a udržovacích prací podlah drsných nebo chodníků zametením</t>
  </si>
  <si>
    <t>https://podminky.urs.cz/item/CS_URS_2024_01/952902121</t>
  </si>
  <si>
    <t>"závěrečný úklid š.1,5 m"</t>
  </si>
  <si>
    <t>"jih"21</t>
  </si>
  <si>
    <t>"západ"68</t>
  </si>
  <si>
    <t>"sever"16</t>
  </si>
  <si>
    <t>40</t>
  </si>
  <si>
    <t>952902221</t>
  </si>
  <si>
    <t>Čištění budov zametení schodišť</t>
  </si>
  <si>
    <t>1353139298</t>
  </si>
  <si>
    <t>Čištění budov při provádění oprav a udržovacích prací schodišť zametením</t>
  </si>
  <si>
    <t>https://podminky.urs.cz/item/CS_URS_2024_01/952902221</t>
  </si>
  <si>
    <t>"východ"9</t>
  </si>
  <si>
    <t>41</t>
  </si>
  <si>
    <t>978019321</t>
  </si>
  <si>
    <t>Otlučení (osekání) vnější vápenné nebo vápenocementové omítky stupně členitosti 3 až 5 v rozsahu do 10 %</t>
  </si>
  <si>
    <t>1008024471</t>
  </si>
  <si>
    <t>Otlučení vápenných nebo vápenocementových omítek vnějších ploch s vyškrabáním spar a s očištěním zdiva stupně členitosti 3 až 5, v rozsahu do 10 %</t>
  </si>
  <si>
    <t>https://podminky.urs.cz/item/CS_URS_2024_01/978019321</t>
  </si>
  <si>
    <t>42</t>
  </si>
  <si>
    <t>978019331</t>
  </si>
  <si>
    <t>Otlučení (osekání) vnější vápenné nebo vápenocementové omítky stupně členitosti 3 až 5 v rozsahu přes 10 do 20 %</t>
  </si>
  <si>
    <t>1161392533</t>
  </si>
  <si>
    <t>Otlučení vápenných nebo vápenocementových omítek vnějších ploch s vyškrabáním spar a s očištěním zdiva stupně členitosti 3 až 5, v rozsahu přes 10 do 20 %</t>
  </si>
  <si>
    <t>https://podminky.urs.cz/item/CS_URS_2024_01/978019331</t>
  </si>
  <si>
    <t>43</t>
  </si>
  <si>
    <t>978019341</t>
  </si>
  <si>
    <t>Otlučení (osekání) vnější vápenné nebo vápenocementové omítky stupně členitosti 3 až 5 v rozsahu přes 20 do 30 %</t>
  </si>
  <si>
    <t>-414027057</t>
  </si>
  <si>
    <t>Otlučení vápenných nebo vápenocementových omítek vnějších ploch s vyškrabáním spar a s očištěním zdiva stupně členitosti 3 až 5, v rozsahu přes 20 do 30 %</t>
  </si>
  <si>
    <t>https://podminky.urs.cz/item/CS_URS_2024_01/978019341</t>
  </si>
  <si>
    <t>997</t>
  </si>
  <si>
    <t>Přesun sutě</t>
  </si>
  <si>
    <t>44</t>
  </si>
  <si>
    <t>997013214</t>
  </si>
  <si>
    <t>Vnitrostaveništní doprava suti a vybouraných hmot pro budovy v přes 12 do 15 m ručně</t>
  </si>
  <si>
    <t>t</t>
  </si>
  <si>
    <t>-1835370711</t>
  </si>
  <si>
    <t>Vnitrostaveništní doprava suti a vybouraných hmot vodorovně do 50 m s naložením ručně pro budovy a haly výšky přes 12 do 15 m</t>
  </si>
  <si>
    <t>https://podminky.urs.cz/item/CS_URS_2024_01/997013214</t>
  </si>
  <si>
    <t>45</t>
  </si>
  <si>
    <t>997013219</t>
  </si>
  <si>
    <t>Příplatek k vnitrostaveništní dopravě suti a vybouraných hmot za zvětšenou dopravu suti ZKD 10 m</t>
  </si>
  <si>
    <t>1022636412</t>
  </si>
  <si>
    <t>Vnitrostaveništní doprava suti a vybouraných hmot vodorovně do 50 m s naložením Příplatek k cenám -3111 až -3217 za zvětšenou vodorovnou dopravu přes vymezenou dopravní vzdálenost za každých dalších započatých 10 m</t>
  </si>
  <si>
    <t>https://podminky.urs.cz/item/CS_URS_2024_01/997013219</t>
  </si>
  <si>
    <t>4,672*5 'Přepočtené koeficientem množství</t>
  </si>
  <si>
    <t>46</t>
  </si>
  <si>
    <t>997013501</t>
  </si>
  <si>
    <t>Odvoz suti a vybouraných hmot na skládku nebo meziskládku do 1 km se složením</t>
  </si>
  <si>
    <t>-1947441255</t>
  </si>
  <si>
    <t>Odvoz suti a vybouraných hmot na skládku nebo meziskládku se složením, na vzdálenost do 1 km</t>
  </si>
  <si>
    <t>https://podminky.urs.cz/item/CS_URS_2024_01/997013501</t>
  </si>
  <si>
    <t>47</t>
  </si>
  <si>
    <t>997013509</t>
  </si>
  <si>
    <t>Příplatek k odvozu suti a vybouraných hmot na skládku ZKD 1 km přes 1 km</t>
  </si>
  <si>
    <t>1961628858</t>
  </si>
  <si>
    <t>Odvoz suti a vybouraných hmot na skládku nebo meziskládku se složením, na vzdálenost Příplatek k ceně za každý další započatý 1 km přes 1 km</t>
  </si>
  <si>
    <t>https://podminky.urs.cz/item/CS_URS_2024_01/997013509</t>
  </si>
  <si>
    <t>4,672*19 'Přepočtené koeficientem množství</t>
  </si>
  <si>
    <t>48</t>
  </si>
  <si>
    <t>997013631</t>
  </si>
  <si>
    <t>Poplatek za uložení na skládce (skládkovné) stavebního odpadu směsného kód odpadu 17 09 04</t>
  </si>
  <si>
    <t>-975504585</t>
  </si>
  <si>
    <t>Poplatek za uložení stavebního odpadu na skládce (skládkovné) směsného stavebního a demoličního zatříděného do Katalogu odpadů pod kódem 17 09 04</t>
  </si>
  <si>
    <t>https://podminky.urs.cz/item/CS_URS_2024_01/997013631</t>
  </si>
  <si>
    <t>998</t>
  </si>
  <si>
    <t>Přesun hmot</t>
  </si>
  <si>
    <t>49</t>
  </si>
  <si>
    <t>998018003</t>
  </si>
  <si>
    <t>Přesun hmot pro budovy ruční pro budovy v přes 12 do 24 m</t>
  </si>
  <si>
    <t>-241755980</t>
  </si>
  <si>
    <t>Přesun hmot pro budovy občanské výstavby, bydlení, výrobu a služby ruční (bez užití mechanizace) vodorovná dopravní vzdálenost do 100 m pro budovy s jakoukoliv nosnou konstrukcí výšky přes 12 do 24 m</t>
  </si>
  <si>
    <t>https://podminky.urs.cz/item/CS_URS_2024_01/998018003</t>
  </si>
  <si>
    <t>PSV</t>
  </si>
  <si>
    <t>Práce a dodávky PSV</t>
  </si>
  <si>
    <t>764</t>
  </si>
  <si>
    <t>Konstrukce klempířské</t>
  </si>
  <si>
    <t>50</t>
  </si>
  <si>
    <t>764002851</t>
  </si>
  <si>
    <t>Demontáž oplechování parapetů do suti</t>
  </si>
  <si>
    <t>-997770130</t>
  </si>
  <si>
    <t>Demontáž klempířských konstrukcí oplechování parapetů do suti</t>
  </si>
  <si>
    <t>https://podminky.urs.cz/item/CS_URS_2024_01/764002851</t>
  </si>
  <si>
    <t>"východ"</t>
  </si>
  <si>
    <t>1,8*2+1,5+1,2</t>
  </si>
  <si>
    <t>51</t>
  </si>
  <si>
    <t>764002861</t>
  </si>
  <si>
    <t>Demontáž oplechování říms a ozdobných prvků do suti</t>
  </si>
  <si>
    <t>-1922258995</t>
  </si>
  <si>
    <t>Demontáž klempířských konstrukcí oplechování říms do suti</t>
  </si>
  <si>
    <t>https://podminky.urs.cz/item/CS_URS_2024_01/764002861</t>
  </si>
  <si>
    <t>"západ pro výměnu"1,2</t>
  </si>
  <si>
    <t>52</t>
  </si>
  <si>
    <t>764238414R</t>
  </si>
  <si>
    <t>Výměna oplechování římsy rovné mechanicky kotvené z Cu plechu rš 330 mm</t>
  </si>
  <si>
    <t>-1838057868</t>
  </si>
  <si>
    <t>Výměna oplechování říms a ozdobných prvků z měděného plechu rovných, bez rohů rš 330 mm</t>
  </si>
  <si>
    <t>"západ"1,2</t>
  </si>
  <si>
    <t>53</t>
  </si>
  <si>
    <t>764238445</t>
  </si>
  <si>
    <t>Příplatek k cenám římsy rovné z Cu plechu za zvýšenou pracnost provedení rohu nebo koutu rš do 400 mm</t>
  </si>
  <si>
    <t>1257741535</t>
  </si>
  <si>
    <t>Oplechování říms a ozdobných prvků z měděného plechu rovných, bez rohů Příplatek k cenám za zvýšenou pracnost při provedení rohu nebo koutu rovné římsy do rš 400 mm</t>
  </si>
  <si>
    <t>https://podminky.urs.cz/item/CS_URS_2024_01/764238445</t>
  </si>
  <si>
    <t>"výměna oplechování"1</t>
  </si>
  <si>
    <t>54</t>
  </si>
  <si>
    <t>764001902R</t>
  </si>
  <si>
    <t>Napojení klempířských konstrukcí na stávající délky spoje do 0,5 m</t>
  </si>
  <si>
    <t>1220662342</t>
  </si>
  <si>
    <t>Napojení na stávající klempířské konstrukce délky spoje do 0,5 m</t>
  </si>
  <si>
    <t>"výměna části římsy západ"1</t>
  </si>
  <si>
    <t>55</t>
  </si>
  <si>
    <t>764410250R</t>
  </si>
  <si>
    <t>Oplechování parapetů včetně rohů Pz, rš 300 mm</t>
  </si>
  <si>
    <t>466880911</t>
  </si>
  <si>
    <t>Oplechování parapetů z pozinkovaného plechu rovných včetně rohů rš 300 mm</t>
  </si>
  <si>
    <t>"východ"1,8*2+1,2</t>
  </si>
  <si>
    <t>56</t>
  </si>
  <si>
    <t>764410265R</t>
  </si>
  <si>
    <t>Oplechování obloukových,zaoblených parapetů včetně rohů z Pz plechu rš 400 mm</t>
  </si>
  <si>
    <t>1126312534</t>
  </si>
  <si>
    <t>Oplechování obloukových,zaoblených parapetů z pozinkovaného plechu, včetně rohů rš 400 mm</t>
  </si>
  <si>
    <t>"východ"1,5</t>
  </si>
  <si>
    <t>57</t>
  </si>
  <si>
    <t>764521950R</t>
  </si>
  <si>
    <t>Oprava oplechování říms z Cu plechu,rš 300 mm (dle PD vyrovnat)</t>
  </si>
  <si>
    <t>-1995199569</t>
  </si>
  <si>
    <t>Oprava oplechování říms z měděného plechu,rš 300 mm</t>
  </si>
  <si>
    <t>"západ"1,5</t>
  </si>
  <si>
    <t>58</t>
  </si>
  <si>
    <t>764531404</t>
  </si>
  <si>
    <t>Žlab podokapní půlkruhový z Cu plechu rš 330 mm</t>
  </si>
  <si>
    <t>605858749</t>
  </si>
  <si>
    <t>Žlab podokapní z měděného plechu včetně háků a čel půlkruhový rš 330 mm</t>
  </si>
  <si>
    <t>https://podminky.urs.cz/item/CS_URS_2024_01/764531404</t>
  </si>
  <si>
    <t>"doplnění na jihu nad římsou"3</t>
  </si>
  <si>
    <t>59</t>
  </si>
  <si>
    <t>764531453R</t>
  </si>
  <si>
    <t>Kotlík oválný atypický zdobný totožný se stávajícím pro podokapní žlaby z Cu plechu průměr svodu 100 mm</t>
  </si>
  <si>
    <t>2054419680</t>
  </si>
  <si>
    <t>60</t>
  </si>
  <si>
    <t>764538422</t>
  </si>
  <si>
    <t>Svody kruhové včetně objímek, kolen, odskoků z Cu plechu průměru 100 mm</t>
  </si>
  <si>
    <t>1457695919</t>
  </si>
  <si>
    <t>Svod z měděného plechu včetně objímek, kolen a odskoků kruhový, průměru 100 mm</t>
  </si>
  <si>
    <t>https://podminky.urs.cz/item/CS_URS_2024_01/764538422</t>
  </si>
  <si>
    <t>"doplnění na jihu nad římsou"3,5</t>
  </si>
  <si>
    <t>61</t>
  </si>
  <si>
    <t>998764312</t>
  </si>
  <si>
    <t>Přesun hmot procentní pro konstrukce klempířské ruční v objektech v přes 6 do 12 m</t>
  </si>
  <si>
    <t>%</t>
  </si>
  <si>
    <t>-681484328</t>
  </si>
  <si>
    <t>Přesun hmot pro konstrukce klempířské stanovený procentní sazbou (%) z ceny vodorovná dopravní vzdálenost do 50 m ruční (bez užtití mechanizace) v objektech výšky přes 6 do 12 m</t>
  </si>
  <si>
    <t>https://podminky.urs.cz/item/CS_URS_2024_01/998764312</t>
  </si>
  <si>
    <t>765</t>
  </si>
  <si>
    <t>Krytina skládaná</t>
  </si>
  <si>
    <t>62</t>
  </si>
  <si>
    <t>765111952</t>
  </si>
  <si>
    <t>Vyspravení krytiny keramické prejzové na sucho do 12 ks/m2 přes 2 do 5 % opravované plochy</t>
  </si>
  <si>
    <t>103492013</t>
  </si>
  <si>
    <t>Vyspravení krytiny keramické prejzové na sucho sklonu do 30°, počet tašek do 12 ks/m2, v rozsahu opravované plochy přes 2 do 5%</t>
  </si>
  <si>
    <t>https://podminky.urs.cz/item/CS_URS_2024_01/765111952</t>
  </si>
  <si>
    <t>"na sucho 75% z celk.plochy střechy"732,3*0,75</t>
  </si>
  <si>
    <t>63</t>
  </si>
  <si>
    <t>M</t>
  </si>
  <si>
    <t>59660104</t>
  </si>
  <si>
    <t>taška dvoudílná ražená režná Velký prejz spodní-hák</t>
  </si>
  <si>
    <t>-312898563</t>
  </si>
  <si>
    <t>549,225*0,618 'Přepočtené koeficientem množství</t>
  </si>
  <si>
    <t>64</t>
  </si>
  <si>
    <t>59660103</t>
  </si>
  <si>
    <t>taška dvoudílná ražená režná Velký prejz vrchní-kůrka</t>
  </si>
  <si>
    <t>853032453</t>
  </si>
  <si>
    <t>65</t>
  </si>
  <si>
    <t>765111962</t>
  </si>
  <si>
    <t>Vyspravení krytiny keramické prejzové do malty do 12 ks/m2 přes 2 do 5 % opravované plochy</t>
  </si>
  <si>
    <t>368800089</t>
  </si>
  <si>
    <t>Vyspravení krytiny keramické prejzové do malty sklonu do 30°, počet tašek do 12 ks/m2, v rozsahu opravované plochy přes 2 do 5%</t>
  </si>
  <si>
    <t>https://podminky.urs.cz/item/CS_URS_2024_01/765111962</t>
  </si>
  <si>
    <t>"do malty 25% z celk.plochy střechy"732,3*0,25</t>
  </si>
  <si>
    <t>66</t>
  </si>
  <si>
    <t>58592001</t>
  </si>
  <si>
    <t>směs suchá maltová pro pokrývačské práce</t>
  </si>
  <si>
    <t>-1296230895</t>
  </si>
  <si>
    <t>67</t>
  </si>
  <si>
    <t>1239591390</t>
  </si>
  <si>
    <t>183,075*0,618 'Přepočtené koeficientem množství</t>
  </si>
  <si>
    <t>68</t>
  </si>
  <si>
    <t>-1934813434</t>
  </si>
  <si>
    <t>69</t>
  </si>
  <si>
    <t>765111981</t>
  </si>
  <si>
    <t>Příplatek k vyspravení krytiny keramické za sklon přes 30°</t>
  </si>
  <si>
    <t>716490504</t>
  </si>
  <si>
    <t>Vyspravení krytiny keramické Příplatek k cenám za sklon přes 30°</t>
  </si>
  <si>
    <t>https://podminky.urs.cz/item/CS_URS_2024_01/765111981</t>
  </si>
  <si>
    <t>"celk.plocha střechy"732,3</t>
  </si>
  <si>
    <t>70</t>
  </si>
  <si>
    <t>765112912R</t>
  </si>
  <si>
    <t>Čištění stávající krytiny keramické prejzové omytím tlakovou vodou provaděné horolezeckou technikou</t>
  </si>
  <si>
    <t>-922276528</t>
  </si>
  <si>
    <t>"předpoklad 10% z celk.plochy střechy"732,3*0,1</t>
  </si>
  <si>
    <t>71</t>
  </si>
  <si>
    <t>998765313</t>
  </si>
  <si>
    <t>Přesun hmot procentní pro krytiny skládané ruční v objektech v přes 12 do 24 m</t>
  </si>
  <si>
    <t>-1600213255</t>
  </si>
  <si>
    <t>Přesun hmot pro krytiny skládané stanovený procentní sazbou (%) z ceny vodorovná dopravní vzdálenost do 50 m ruční (bez užití mechanizace) na objektech výšky přes 12 do 24 m</t>
  </si>
  <si>
    <t>https://podminky.urs.cz/item/CS_URS_2024_01/998765313</t>
  </si>
  <si>
    <t>72</t>
  </si>
  <si>
    <t>998765319</t>
  </si>
  <si>
    <t>Příplatek k ručnímu přesunu hmot procentnímu pro krytiny skládané za zvětšený přesun ZKD 50 m</t>
  </si>
  <si>
    <t>163628959</t>
  </si>
  <si>
    <t>Přesun hmot pro krytiny skládané stanovený procentní sazbou (%) z ceny vodorovná dopravní vzdálenost do 50 m Příplatek k cenám za ruční zvětšený přesun přes vymezenou vodorovnou dopravní vzdálenost za každých dalších započatých 50 m</t>
  </si>
  <si>
    <t>https://podminky.urs.cz/item/CS_URS_2024_01/998765319</t>
  </si>
  <si>
    <t>783</t>
  </si>
  <si>
    <t>Dokončovací práce - nátěry</t>
  </si>
  <si>
    <t>73</t>
  </si>
  <si>
    <t>783000125</t>
  </si>
  <si>
    <t>Ochrana konstrukcí nebo prvků při provádění nátěrů obalením fólií</t>
  </si>
  <si>
    <t>-772419784</t>
  </si>
  <si>
    <t>Zakrývání konstrukcí včetně pozdějšího odkrytí konstrukcí nebo prvků obalením fólií</t>
  </si>
  <si>
    <t>https://podminky.urs.cz/item/CS_URS_2024_01/783000125</t>
  </si>
  <si>
    <t>"ponechané klempířské prvky bez úprav v místě nátěrů fasády"</t>
  </si>
  <si>
    <t>"oplechování římsy jih"13,5*0,3</t>
  </si>
  <si>
    <t>"parapety okna jih"0,9*0,4*2</t>
  </si>
  <si>
    <t>"parapety oken západ 2NP"(1*0,4+0,8*0,1)*13</t>
  </si>
  <si>
    <t>"západ parapety oken vikýře a věže"0,9*0,4*3+1*0,4*2</t>
  </si>
  <si>
    <t>"západ oplechování římsy"45,5*0,3</t>
  </si>
  <si>
    <t>"parapet okna sever nad římsou"(1,2*0,4+0,4*0,1)</t>
  </si>
  <si>
    <t>"parapety oken východ 2NP rovné fasády"1,1*0,3*2+(1,2*0,4+0,4*0,1)*7</t>
  </si>
  <si>
    <t>"římsa východ rovná fasáda"21*0,3</t>
  </si>
  <si>
    <t>"oplechování nadoken.římsy na grotou"2,1*0,3</t>
  </si>
  <si>
    <t>"parapet okno nad grotou"0,9*0,4</t>
  </si>
  <si>
    <t xml:space="preserve">"parapety oken východ  2NP hlavní vstup"(1*0,4+0,6*0,1)*4+(1,25*0,4+0,6*0,1)*2</t>
  </si>
  <si>
    <t>"východ parapety oken vikýře a věže"0,9*0,4*2+1*0,4*2</t>
  </si>
  <si>
    <t>"římsa východ"27*0,3</t>
  </si>
  <si>
    <t>"dešťové svody a kotlíky"13</t>
  </si>
  <si>
    <t>"lemování zdí nadstřešní části"5</t>
  </si>
  <si>
    <t>"podstřešní žlaby s háky"48,8</t>
  </si>
  <si>
    <t>"kamery"1</t>
  </si>
  <si>
    <t>74</t>
  </si>
  <si>
    <t>28323153</t>
  </si>
  <si>
    <t>fólie pro malířské potřeby samolepicí 0,5mx100m</t>
  </si>
  <si>
    <t>-1675102222</t>
  </si>
  <si>
    <t>127,03*1,05 'Přepočtené koeficientem množství</t>
  </si>
  <si>
    <t>75</t>
  </si>
  <si>
    <t>783301311</t>
  </si>
  <si>
    <t>Odmaštění zámečnických konstrukcí vodou ředitelným odmašťovačem</t>
  </si>
  <si>
    <t>-1509099219</t>
  </si>
  <si>
    <t>Příprava podkladu zámečnických konstrukcí před provedením nátěru odmaštění odmašťovačem vodou ředitelným</t>
  </si>
  <si>
    <t>https://podminky.urs.cz/item/CS_URS_2024_01/783301311</t>
  </si>
  <si>
    <t>76</t>
  </si>
  <si>
    <t>783314201</t>
  </si>
  <si>
    <t>Základní antikorozní jednonásobný syntetický standardní nátěr zámečnických konstrukcí</t>
  </si>
  <si>
    <t>-1494710904</t>
  </si>
  <si>
    <t>Základní antikorozní nátěr zámečnických konstrukcí jednonásobný syntetický standardní</t>
  </si>
  <si>
    <t>https://podminky.urs.cz/item/CS_URS_2024_01/783314201</t>
  </si>
  <si>
    <t>77</t>
  </si>
  <si>
    <t>783315101</t>
  </si>
  <si>
    <t>Mezinátěr jednonásobný syntetický standardní zámečnických konstrukcí</t>
  </si>
  <si>
    <t>-1967507457</t>
  </si>
  <si>
    <t>Mezinátěr zámečnických konstrukcí jednonásobný syntetický standardní</t>
  </si>
  <si>
    <t>https://podminky.urs.cz/item/CS_URS_2024_01/783315101</t>
  </si>
  <si>
    <t>78</t>
  </si>
  <si>
    <t>783317101</t>
  </si>
  <si>
    <t>Krycí jednonásobný syntetický standardní nátěr zámečnických konstrukcí</t>
  </si>
  <si>
    <t>463492496</t>
  </si>
  <si>
    <t>Krycí nátěr (email) zámečnických konstrukcí jednonásobný syntetický standardní</t>
  </si>
  <si>
    <t>https://podminky.urs.cz/item/CS_URS_2024_01/783317101</t>
  </si>
  <si>
    <t>79</t>
  </si>
  <si>
    <t>783401311</t>
  </si>
  <si>
    <t>Odmaštění klempířských konstrukcí vodou ředitelným odmašťovačem před provedením nátěru</t>
  </si>
  <si>
    <t>1792897776</t>
  </si>
  <si>
    <t>Příprava podkladu klempířských konstrukcí před provedením nátěru odmaštěním odmašťovačem vodou ředitelným</t>
  </si>
  <si>
    <t>https://podminky.urs.cz/item/CS_URS_2024_01/783401311</t>
  </si>
  <si>
    <t>"oprava nátěrů"</t>
  </si>
  <si>
    <t>"sever římsa"11*0,3</t>
  </si>
  <si>
    <t>"parapet okna sever"1,1*0,3</t>
  </si>
  <si>
    <t>"parapety východ "1,8*0,3*2+1,2*0,3*5+1,5*0,4*2</t>
  </si>
  <si>
    <t>"vyměněné parapety"</t>
  </si>
  <si>
    <t>"východ"1,8*0,3*2+1,5*0,4+1,2*0,3</t>
  </si>
  <si>
    <t>80</t>
  </si>
  <si>
    <t>783406811</t>
  </si>
  <si>
    <t>Odstranění nátěrů z klempířských konstrukcí oškrábáním</t>
  </si>
  <si>
    <t>-325390807</t>
  </si>
  <si>
    <t>https://podminky.urs.cz/item/CS_URS_2024_01/783406811</t>
  </si>
  <si>
    <t>81</t>
  </si>
  <si>
    <t>783414201</t>
  </si>
  <si>
    <t>Základní antikorozní jednonásobný syntetický nátěr klempířských konstrukcí</t>
  </si>
  <si>
    <t>1089503523</t>
  </si>
  <si>
    <t>Základní antikorozní nátěr klempířských konstrukcí jednonásobný syntetický standardní</t>
  </si>
  <si>
    <t>https://podminky.urs.cz/item/CS_URS_2024_01/783414201</t>
  </si>
  <si>
    <t>82</t>
  </si>
  <si>
    <t>783415101</t>
  </si>
  <si>
    <t>Mezinátěr syntetický jednonásobný mezinátěr klempířských konstrukcí</t>
  </si>
  <si>
    <t>-889521986</t>
  </si>
  <si>
    <t>Mezinátěr klempířských konstrukcí jednonásobný syntetický standardní</t>
  </si>
  <si>
    <t>https://podminky.urs.cz/item/CS_URS_2024_01/783415101</t>
  </si>
  <si>
    <t>83</t>
  </si>
  <si>
    <t>783417101</t>
  </si>
  <si>
    <t>Krycí jednonásobný syntetický nátěr klempířských konstrukcí</t>
  </si>
  <si>
    <t>-1809637126</t>
  </si>
  <si>
    <t>Krycí nátěr (email) klempířských konstrukcí jednonásobný syntetický standardní</t>
  </si>
  <si>
    <t>https://podminky.urs.cz/item/CS_URS_2024_01/783417101</t>
  </si>
  <si>
    <t>84</t>
  </si>
  <si>
    <t>783601713</t>
  </si>
  <si>
    <t>Odmaštění vodou ředitelným odmašťovačem potrubí DN do 50 mm</t>
  </si>
  <si>
    <t>1519683476</t>
  </si>
  <si>
    <t>Příprava podkladu armatur a kovových potrubí před provedením nátěru potrubí do DN 50 mm odmaštěním, odmašťovačem vodou ředitelným</t>
  </si>
  <si>
    <t>https://podminky.urs.cz/item/CS_URS_2024_01/783601713</t>
  </si>
  <si>
    <t>"madlo u schodů východ včetně kotvení"5</t>
  </si>
  <si>
    <t>85</t>
  </si>
  <si>
    <t>783601775</t>
  </si>
  <si>
    <t>Odmaštění vodou ředitelným odmašťovačem potrubí přes DN 150 do DN 200 mm</t>
  </si>
  <si>
    <t>-1833217564</t>
  </si>
  <si>
    <t>Příprava podkladu armatur a kovových potrubí před provedením nátěru potrubí přes DN 150 do DN 200 mm odmaštěním, odmašťovačem vodou ředitelným</t>
  </si>
  <si>
    <t>https://podminky.urs.cz/item/CS_URS_2024_01/783601775</t>
  </si>
  <si>
    <t>"litin.potrubí dešť.svody"</t>
  </si>
  <si>
    <t>"roh jih-východ"2</t>
  </si>
  <si>
    <t>"roh jih-západ"2</t>
  </si>
  <si>
    <t>"západ"1,8</t>
  </si>
  <si>
    <t>"východ"2*2</t>
  </si>
  <si>
    <t>86</t>
  </si>
  <si>
    <t>783606864</t>
  </si>
  <si>
    <t>Odstranění nátěrů z potrubí DN do 50 mm okartáčováním</t>
  </si>
  <si>
    <t>-398332497</t>
  </si>
  <si>
    <t>Odstranění nátěrů z armatur a kovových potrubí potrubí do DN 50 mm okartáčováním</t>
  </si>
  <si>
    <t>https://podminky.urs.cz/item/CS_URS_2024_01/783606864</t>
  </si>
  <si>
    <t>87</t>
  </si>
  <si>
    <t>783606879</t>
  </si>
  <si>
    <t>Odstranění nátěrů z potrubí přes DN 150 do DN 200 mm okartáčováním</t>
  </si>
  <si>
    <t>417168037</t>
  </si>
  <si>
    <t>Odstranění nátěrů z armatur a kovových potrubí potrubí přes DN 150 do DN 200 mm okartáčováním</t>
  </si>
  <si>
    <t>https://podminky.urs.cz/item/CS_URS_2024_01/783606879</t>
  </si>
  <si>
    <t>88</t>
  </si>
  <si>
    <t>783614651</t>
  </si>
  <si>
    <t>Základní antikorozní jednonásobný syntetický potrubí DN do 50 mm</t>
  </si>
  <si>
    <t>856376027</t>
  </si>
  <si>
    <t>Základní antikorozní nátěr armatur a kovových potrubí jednonásobný potrubí do DN 50 mm syntetický standardní</t>
  </si>
  <si>
    <t>https://podminky.urs.cz/item/CS_URS_2024_01/783614651</t>
  </si>
  <si>
    <t>89</t>
  </si>
  <si>
    <t>783614681</t>
  </si>
  <si>
    <t>Základní antikorozní jednonásobný syntetický potrubí přes DN 150 do DN 200 mm</t>
  </si>
  <si>
    <t>54590244</t>
  </si>
  <si>
    <t>Základní antikorozní nátěr armatur a kovových potrubí jednonásobný potrubí přes DN 150 do DN 200 mm syntetický standardní</t>
  </si>
  <si>
    <t>https://podminky.urs.cz/item/CS_URS_2024_01/783614681</t>
  </si>
  <si>
    <t>90</t>
  </si>
  <si>
    <t>783617611</t>
  </si>
  <si>
    <t>Krycí dvojnásobný syntetický nátěr potrubí DN do 50 mm</t>
  </si>
  <si>
    <t>-1407379909</t>
  </si>
  <si>
    <t>Krycí nátěr (email) armatur a kovových potrubí potrubí do DN 50 mm dvojnásobný syntetický standardní</t>
  </si>
  <si>
    <t>https://podminky.urs.cz/item/CS_URS_2024_01/783617611</t>
  </si>
  <si>
    <t>91</t>
  </si>
  <si>
    <t>783617671</t>
  </si>
  <si>
    <t>Krycí dvojnásobný syntetický nátěr potrubí přes DN 150 do DN 200 mm</t>
  </si>
  <si>
    <t>1791031980</t>
  </si>
  <si>
    <t>Krycí nátěr (email) armatur a kovových potrubí potrubí přes DN 150 do DN 200 mm dvojnásobný syntetický standardní</t>
  </si>
  <si>
    <t>https://podminky.urs.cz/item/CS_URS_2024_01/783617671</t>
  </si>
  <si>
    <t>92</t>
  </si>
  <si>
    <t>783801203</t>
  </si>
  <si>
    <t>Okartáčování omítek před provedením nátěru</t>
  </si>
  <si>
    <t>-314041757</t>
  </si>
  <si>
    <t>Příprava podkladu omítek před provedením nátěru okartáčování</t>
  </si>
  <si>
    <t>https://podminky.urs.cz/item/CS_URS_2024_01/783801203</t>
  </si>
  <si>
    <t>" po odstranění břečťanu"</t>
  </si>
  <si>
    <t>"po holubím trusu"</t>
  </si>
  <si>
    <t>"východ a roh jihu"3</t>
  </si>
  <si>
    <t>93</t>
  </si>
  <si>
    <t>783801302R</t>
  </si>
  <si>
    <t>Oškrábání omítek před provedením nátěru</t>
  </si>
  <si>
    <t>-436943139</t>
  </si>
  <si>
    <t>Příprava podkladu omítek před provedením nátěru oškrábání</t>
  </si>
  <si>
    <t>"pod spodní římsu cca 50% z plochy"12,8*1,9*0,5</t>
  </si>
  <si>
    <t>"spodní římsa cca 20% z plochy"4,62*0,2</t>
  </si>
  <si>
    <t>"od spodní římsy k podstřešní římse cca 20% z plochy"49,92*0,2</t>
  </si>
  <si>
    <t>"podstřešní římsa cca 52% z plochy"7,8*0,5</t>
  </si>
  <si>
    <t>"nad podstřešní římsou cca 20% z plochy"34,25*0,2</t>
  </si>
  <si>
    <t>"západ pod spodní římsu slož.3-5 cca 15% z plochy"44,7*0,15</t>
  </si>
  <si>
    <t>"západ pod spodní římsu slož.1-2 cca 15% z plochy"64,3*0,15</t>
  </si>
  <si>
    <t>"východ pod římsu rovná fasáda cca 15% z plochy"80,9*0,15</t>
  </si>
  <si>
    <t>"sever pod římsu cca 30% z plochy"15,7*0,3</t>
  </si>
  <si>
    <t>94</t>
  </si>
  <si>
    <t>783822202</t>
  </si>
  <si>
    <t>Lokální vyrovnání omítky před provedením nátěru vápennou stěrkou tl do 3 mm pl do 0,1 m2</t>
  </si>
  <si>
    <t>1718911265</t>
  </si>
  <si>
    <t>Vyrovnání omítek před provedením nátěru lokální, tloušťky do 3 mm vápennou stěrkou, plochy do 0,1 m2</t>
  </si>
  <si>
    <t>"odhad všechny fasády"20</t>
  </si>
  <si>
    <t>95</t>
  </si>
  <si>
    <t>783822211</t>
  </si>
  <si>
    <t>Celoplošné vyrovnání omítky před provedením nátěru vápennou stěrkou tl do 3 mm</t>
  </si>
  <si>
    <t>648821030</t>
  </si>
  <si>
    <t>Vyrovnání omítek před provedením nátěru celoplošné, tloušťky do 3 mm, stěrkou vápennou</t>
  </si>
  <si>
    <t>https://podminky.urs.cz/item/CS_URS_2024_01/783822211</t>
  </si>
  <si>
    <t>96</t>
  </si>
  <si>
    <t>783823133</t>
  </si>
  <si>
    <t>Penetrační silikátový nátěr hladkých, tenkovrstvých zrnitých nebo štukových omítek</t>
  </si>
  <si>
    <t>-1428205921</t>
  </si>
  <si>
    <t>Penetrační nátěr omítek hladkých omítek hladkých, zrnitých tenkovrstvých nebo štukových stupně členitosti 1 a 2 silikátový</t>
  </si>
  <si>
    <t>https://podminky.urs.cz/item/CS_URS_2024_01/783823133</t>
  </si>
  <si>
    <t>97</t>
  </si>
  <si>
    <t>783823163</t>
  </si>
  <si>
    <t>Penetrační silikátový nátěr omítek stupně členitosti 3</t>
  </si>
  <si>
    <t>1378170104</t>
  </si>
  <si>
    <t>Penetrační nátěr omítek hladkých omítek hladkých, zrnitých tenkovrstvých nebo štukových stupně členitosti 3 silikátový</t>
  </si>
  <si>
    <t>https://podminky.urs.cz/item/CS_URS_2024_01/783823163</t>
  </si>
  <si>
    <t>98</t>
  </si>
  <si>
    <t>783823173</t>
  </si>
  <si>
    <t>Penetrační silikátový nátěr omítek stupně členitosti 4</t>
  </si>
  <si>
    <t>919762879</t>
  </si>
  <si>
    <t>Penetrační nátěr omítek hladkých omítek hladkých, zrnitých tenkovrstvých nebo štukových stupně členitosti 4 silikátový</t>
  </si>
  <si>
    <t>https://podminky.urs.cz/item/CS_URS_2024_01/783823173</t>
  </si>
  <si>
    <t>99</t>
  </si>
  <si>
    <t>783823183</t>
  </si>
  <si>
    <t>Penetrační silikátový nátěr omítek stupně členitosti 5</t>
  </si>
  <si>
    <t>-743080068</t>
  </si>
  <si>
    <t>Penetrační nátěr omítek hladkých omítek hladkých, zrnitých tenkovrstvých nebo štukových stupně členitosti 5 silikátový</t>
  </si>
  <si>
    <t>https://podminky.urs.cz/item/CS_URS_2024_01/783823183</t>
  </si>
  <si>
    <t>100</t>
  </si>
  <si>
    <t>783827423</t>
  </si>
  <si>
    <t>Krycí dvojnásobný silikátový nátěr omítek stupně členitosti 1 a 2</t>
  </si>
  <si>
    <t>1601434248</t>
  </si>
  <si>
    <t>Krycí (ochranný ) nátěr omítek dvojnásobný hladkých omítek hladkých, zrnitých tenkovrstvých nebo štukových stupně členitosti 1 a 2 silikátový</t>
  </si>
  <si>
    <t>https://podminky.urs.cz/item/CS_URS_2024_01/783827423</t>
  </si>
  <si>
    <t>"jako penetrace"401,168</t>
  </si>
  <si>
    <t>101</t>
  </si>
  <si>
    <t>783827443</t>
  </si>
  <si>
    <t>Krycí dvojnásobný silikátový nátěr omítek stupně členitosti 3</t>
  </si>
  <si>
    <t>-1170849736</t>
  </si>
  <si>
    <t>Krycí (ochranný ) nátěr omítek dvojnásobný hladkých omítek hladkých, zrnitých tenkovrstvých nebo štukových stupně členitosti 3 silikátový</t>
  </si>
  <si>
    <t>https://podminky.urs.cz/item/CS_URS_2024_01/783827443</t>
  </si>
  <si>
    <t>"jako penetrace"86,66</t>
  </si>
  <si>
    <t>102</t>
  </si>
  <si>
    <t>783827463</t>
  </si>
  <si>
    <t>Krycí dvojnásobný silikátový nátěr omítek stupně členitosti 4</t>
  </si>
  <si>
    <t>154423680</t>
  </si>
  <si>
    <t>Krycí (ochranný ) nátěr omítek dvojnásobný hladkých omítek hladkých, zrnitých tenkovrstvých nebo štukových stupně členitosti 4 silikátový</t>
  </si>
  <si>
    <t>https://podminky.urs.cz/item/CS_URS_2024_01/783827463</t>
  </si>
  <si>
    <t>"jako penetrace"162,901</t>
  </si>
  <si>
    <t>103</t>
  </si>
  <si>
    <t>783827483</t>
  </si>
  <si>
    <t>Krycí dvojnásobný silikátový nátěr omítek stupně členitosti 5</t>
  </si>
  <si>
    <t>985929540</t>
  </si>
  <si>
    <t>Krycí (ochranný ) nátěr omítek dvojnásobný hladkých omítek hladkých, zrnitých tenkovrstvých nebo štukových stupně členitosti 5 silikátový</t>
  </si>
  <si>
    <t>https://podminky.urs.cz/item/CS_URS_2024_01/783827483</t>
  </si>
  <si>
    <t>"jako penetrace"364,176</t>
  </si>
  <si>
    <t>104</t>
  </si>
  <si>
    <t>783897607</t>
  </si>
  <si>
    <t>Příplatek k cenám dvojnásobného krycího nátěru omítek za barevné provedení v odstínu světlém</t>
  </si>
  <si>
    <t>-1019589523</t>
  </si>
  <si>
    <t>Krycí (ochranný ) nátěr omítek Příplatek k cenám za provádění barevného nátěru v odstínu světlém dvojnásobného</t>
  </si>
  <si>
    <t>https://podminky.urs.cz/item/CS_URS_2024_01/783897607</t>
  </si>
  <si>
    <t>"jako nátěry"401,168+86,66+162,901+364,176</t>
  </si>
  <si>
    <t>VRN</t>
  </si>
  <si>
    <t>Vedlejší rozpočtové náklady</t>
  </si>
  <si>
    <t>VRN3</t>
  </si>
  <si>
    <t>Zařízení staveniště</t>
  </si>
  <si>
    <t>105</t>
  </si>
  <si>
    <t>030001000</t>
  </si>
  <si>
    <t>soubor</t>
  </si>
  <si>
    <t>1024</t>
  </si>
  <si>
    <t>-244064987</t>
  </si>
  <si>
    <t>https://podminky.urs.cz/item/CS_URS_2024_01/030001000</t>
  </si>
  <si>
    <t>106</t>
  </si>
  <si>
    <t>034002002R</t>
  </si>
  <si>
    <t xml:space="preserve">Zakrytí a ochrana dlažeb zpevněných ploch, schodů, zábradlí  kolem objektu</t>
  </si>
  <si>
    <t>913360686</t>
  </si>
  <si>
    <t>Zakrytí a ochrana dlažeb zpevněných ploch, schodů, zábradlí kolem objektu</t>
  </si>
  <si>
    <t>VRN6</t>
  </si>
  <si>
    <t>Územní vlivy</t>
  </si>
  <si>
    <t>107</t>
  </si>
  <si>
    <t>062002000</t>
  </si>
  <si>
    <t>Ztížené dopravní podmínky</t>
  </si>
  <si>
    <t>1063195667</t>
  </si>
  <si>
    <t>https://podminky.urs.cz/item/CS_URS_2024_01/062002000</t>
  </si>
  <si>
    <t>108</t>
  </si>
  <si>
    <t>063002000</t>
  </si>
  <si>
    <t>Práce na těžce přístupných místech</t>
  </si>
  <si>
    <t>-1653451624</t>
  </si>
  <si>
    <t>https://podminky.urs.cz/item/CS_URS_2024_01/063002000</t>
  </si>
  <si>
    <t>VRN7</t>
  </si>
  <si>
    <t>Provozní vlivy</t>
  </si>
  <si>
    <t>109</t>
  </si>
  <si>
    <t>070001000</t>
  </si>
  <si>
    <t>846604117</t>
  </si>
  <si>
    <t>https://podminky.urs.cz/item/CS_URS_2024_01/070001000</t>
  </si>
  <si>
    <t>VRN9</t>
  </si>
  <si>
    <t>Ostatní náklady</t>
  </si>
  <si>
    <t>110</t>
  </si>
  <si>
    <t>091404000</t>
  </si>
  <si>
    <t>Práce na památkovém objektu</t>
  </si>
  <si>
    <t>-1002815363</t>
  </si>
  <si>
    <t>https://podminky.urs.cz/item/CS_URS_2024_01/091404000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</si>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</sst>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6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19996117" TargetMode="External" /><Relationship Id="rId2" Type="http://schemas.openxmlformats.org/officeDocument/2006/relationships/hyperlink" Target="https://podminky.urs.cz/item/CS_URS_2024_01/619996145" TargetMode="External" /><Relationship Id="rId3" Type="http://schemas.openxmlformats.org/officeDocument/2006/relationships/hyperlink" Target="https://podminky.urs.cz/item/CS_URS_2024_01/622325401" TargetMode="External" /><Relationship Id="rId4" Type="http://schemas.openxmlformats.org/officeDocument/2006/relationships/hyperlink" Target="https://podminky.urs.cz/item/CS_URS_2024_01/622325403" TargetMode="External" /><Relationship Id="rId5" Type="http://schemas.openxmlformats.org/officeDocument/2006/relationships/hyperlink" Target="https://podminky.urs.cz/item/CS_URS_2024_01/622325602" TargetMode="External" /><Relationship Id="rId6" Type="http://schemas.openxmlformats.org/officeDocument/2006/relationships/hyperlink" Target="https://podminky.urs.cz/item/CS_URS_2024_01/629991011" TargetMode="External" /><Relationship Id="rId7" Type="http://schemas.openxmlformats.org/officeDocument/2006/relationships/hyperlink" Target="https://podminky.urs.cz/item/CS_URS_2024_01/945412112" TargetMode="External" /><Relationship Id="rId8" Type="http://schemas.openxmlformats.org/officeDocument/2006/relationships/hyperlink" Target="https://podminky.urs.cz/item/CS_URS_2024_01/945421110" TargetMode="External" /><Relationship Id="rId9" Type="http://schemas.openxmlformats.org/officeDocument/2006/relationships/hyperlink" Target="https://podminky.urs.cz/item/CS_URS_2024_01/946111112" TargetMode="External" /><Relationship Id="rId10" Type="http://schemas.openxmlformats.org/officeDocument/2006/relationships/hyperlink" Target="https://podminky.urs.cz/item/CS_URS_2024_01/946111114" TargetMode="External" /><Relationship Id="rId11" Type="http://schemas.openxmlformats.org/officeDocument/2006/relationships/hyperlink" Target="https://podminky.urs.cz/item/CS_URS_2024_01/946111115" TargetMode="External" /><Relationship Id="rId12" Type="http://schemas.openxmlformats.org/officeDocument/2006/relationships/hyperlink" Target="https://podminky.urs.cz/item/CS_URS_2024_01/946111116" TargetMode="External" /><Relationship Id="rId13" Type="http://schemas.openxmlformats.org/officeDocument/2006/relationships/hyperlink" Target="https://podminky.urs.cz/item/CS_URS_2024_01/946111212" TargetMode="External" /><Relationship Id="rId14" Type="http://schemas.openxmlformats.org/officeDocument/2006/relationships/hyperlink" Target="https://podminky.urs.cz/item/CS_URS_2024_01/946111214" TargetMode="External" /><Relationship Id="rId15" Type="http://schemas.openxmlformats.org/officeDocument/2006/relationships/hyperlink" Target="https://podminky.urs.cz/item/CS_URS_2024_01/946111215" TargetMode="External" /><Relationship Id="rId16" Type="http://schemas.openxmlformats.org/officeDocument/2006/relationships/hyperlink" Target="https://podminky.urs.cz/item/CS_URS_2024_01/946111216" TargetMode="External" /><Relationship Id="rId17" Type="http://schemas.openxmlformats.org/officeDocument/2006/relationships/hyperlink" Target="https://podminky.urs.cz/item/CS_URS_2024_01/946111812" TargetMode="External" /><Relationship Id="rId18" Type="http://schemas.openxmlformats.org/officeDocument/2006/relationships/hyperlink" Target="https://podminky.urs.cz/item/CS_URS_2024_01/946111814" TargetMode="External" /><Relationship Id="rId19" Type="http://schemas.openxmlformats.org/officeDocument/2006/relationships/hyperlink" Target="https://podminky.urs.cz/item/CS_URS_2024_01/946111815" TargetMode="External" /><Relationship Id="rId20" Type="http://schemas.openxmlformats.org/officeDocument/2006/relationships/hyperlink" Target="https://podminky.urs.cz/item/CS_URS_2024_01/946111816" TargetMode="External" /><Relationship Id="rId21" Type="http://schemas.openxmlformats.org/officeDocument/2006/relationships/hyperlink" Target="https://podminky.urs.cz/item/CS_URS_2024_01/949101111" TargetMode="External" /><Relationship Id="rId22" Type="http://schemas.openxmlformats.org/officeDocument/2006/relationships/hyperlink" Target="https://podminky.urs.cz/item/CS_URS_2024_01/949101112" TargetMode="External" /><Relationship Id="rId23" Type="http://schemas.openxmlformats.org/officeDocument/2006/relationships/hyperlink" Target="https://podminky.urs.cz/item/CS_URS_2024_01/949121122" TargetMode="External" /><Relationship Id="rId24" Type="http://schemas.openxmlformats.org/officeDocument/2006/relationships/hyperlink" Target="https://podminky.urs.cz/item/CS_URS_2024_01/949121222" TargetMode="External" /><Relationship Id="rId25" Type="http://schemas.openxmlformats.org/officeDocument/2006/relationships/hyperlink" Target="https://podminky.urs.cz/item/CS_URS_2024_01/949121822" TargetMode="External" /><Relationship Id="rId26" Type="http://schemas.openxmlformats.org/officeDocument/2006/relationships/hyperlink" Target="https://podminky.urs.cz/item/CS_URS_2024_01/949321111" TargetMode="External" /><Relationship Id="rId27" Type="http://schemas.openxmlformats.org/officeDocument/2006/relationships/hyperlink" Target="https://podminky.urs.cz/item/CS_URS_2024_01/949321211" TargetMode="External" /><Relationship Id="rId28" Type="http://schemas.openxmlformats.org/officeDocument/2006/relationships/hyperlink" Target="https://podminky.urs.cz/item/CS_URS_2024_01/949321811" TargetMode="External" /><Relationship Id="rId29" Type="http://schemas.openxmlformats.org/officeDocument/2006/relationships/hyperlink" Target="https://podminky.urs.cz/item/CS_URS_2024_01/952902021" TargetMode="External" /><Relationship Id="rId30" Type="http://schemas.openxmlformats.org/officeDocument/2006/relationships/hyperlink" Target="https://podminky.urs.cz/item/CS_URS_2024_01/952902121" TargetMode="External" /><Relationship Id="rId31" Type="http://schemas.openxmlformats.org/officeDocument/2006/relationships/hyperlink" Target="https://podminky.urs.cz/item/CS_URS_2024_01/952902221" TargetMode="External" /><Relationship Id="rId32" Type="http://schemas.openxmlformats.org/officeDocument/2006/relationships/hyperlink" Target="https://podminky.urs.cz/item/CS_URS_2024_01/978019321" TargetMode="External" /><Relationship Id="rId33" Type="http://schemas.openxmlformats.org/officeDocument/2006/relationships/hyperlink" Target="https://podminky.urs.cz/item/CS_URS_2024_01/978019331" TargetMode="External" /><Relationship Id="rId34" Type="http://schemas.openxmlformats.org/officeDocument/2006/relationships/hyperlink" Target="https://podminky.urs.cz/item/CS_URS_2024_01/978019341" TargetMode="External" /><Relationship Id="rId35" Type="http://schemas.openxmlformats.org/officeDocument/2006/relationships/hyperlink" Target="https://podminky.urs.cz/item/CS_URS_2024_01/997013214" TargetMode="External" /><Relationship Id="rId36" Type="http://schemas.openxmlformats.org/officeDocument/2006/relationships/hyperlink" Target="https://podminky.urs.cz/item/CS_URS_2024_01/997013219" TargetMode="External" /><Relationship Id="rId37" Type="http://schemas.openxmlformats.org/officeDocument/2006/relationships/hyperlink" Target="https://podminky.urs.cz/item/CS_URS_2024_01/997013501" TargetMode="External" /><Relationship Id="rId38" Type="http://schemas.openxmlformats.org/officeDocument/2006/relationships/hyperlink" Target="https://podminky.urs.cz/item/CS_URS_2024_01/997013509" TargetMode="External" /><Relationship Id="rId39" Type="http://schemas.openxmlformats.org/officeDocument/2006/relationships/hyperlink" Target="https://podminky.urs.cz/item/CS_URS_2024_01/997013631" TargetMode="External" /><Relationship Id="rId40" Type="http://schemas.openxmlformats.org/officeDocument/2006/relationships/hyperlink" Target="https://podminky.urs.cz/item/CS_URS_2024_01/998018003" TargetMode="External" /><Relationship Id="rId41" Type="http://schemas.openxmlformats.org/officeDocument/2006/relationships/hyperlink" Target="https://podminky.urs.cz/item/CS_URS_2024_01/764002851" TargetMode="External" /><Relationship Id="rId42" Type="http://schemas.openxmlformats.org/officeDocument/2006/relationships/hyperlink" Target="https://podminky.urs.cz/item/CS_URS_2024_01/764002861" TargetMode="External" /><Relationship Id="rId43" Type="http://schemas.openxmlformats.org/officeDocument/2006/relationships/hyperlink" Target="https://podminky.urs.cz/item/CS_URS_2024_01/764238445" TargetMode="External" /><Relationship Id="rId44" Type="http://schemas.openxmlformats.org/officeDocument/2006/relationships/hyperlink" Target="https://podminky.urs.cz/item/CS_URS_2024_01/764531404" TargetMode="External" /><Relationship Id="rId45" Type="http://schemas.openxmlformats.org/officeDocument/2006/relationships/hyperlink" Target="https://podminky.urs.cz/item/CS_URS_2024_01/764538422" TargetMode="External" /><Relationship Id="rId46" Type="http://schemas.openxmlformats.org/officeDocument/2006/relationships/hyperlink" Target="https://podminky.urs.cz/item/CS_URS_2024_01/998764312" TargetMode="External" /><Relationship Id="rId47" Type="http://schemas.openxmlformats.org/officeDocument/2006/relationships/hyperlink" Target="https://podminky.urs.cz/item/CS_URS_2024_01/765111952" TargetMode="External" /><Relationship Id="rId48" Type="http://schemas.openxmlformats.org/officeDocument/2006/relationships/hyperlink" Target="https://podminky.urs.cz/item/CS_URS_2024_01/765111962" TargetMode="External" /><Relationship Id="rId49" Type="http://schemas.openxmlformats.org/officeDocument/2006/relationships/hyperlink" Target="https://podminky.urs.cz/item/CS_URS_2024_01/765111981" TargetMode="External" /><Relationship Id="rId50" Type="http://schemas.openxmlformats.org/officeDocument/2006/relationships/hyperlink" Target="https://podminky.urs.cz/item/CS_URS_2024_01/998765313" TargetMode="External" /><Relationship Id="rId51" Type="http://schemas.openxmlformats.org/officeDocument/2006/relationships/hyperlink" Target="https://podminky.urs.cz/item/CS_URS_2024_01/998765319" TargetMode="External" /><Relationship Id="rId52" Type="http://schemas.openxmlformats.org/officeDocument/2006/relationships/hyperlink" Target="https://podminky.urs.cz/item/CS_URS_2024_01/783000125" TargetMode="External" /><Relationship Id="rId53" Type="http://schemas.openxmlformats.org/officeDocument/2006/relationships/hyperlink" Target="https://podminky.urs.cz/item/CS_URS_2024_01/783301311" TargetMode="External" /><Relationship Id="rId54" Type="http://schemas.openxmlformats.org/officeDocument/2006/relationships/hyperlink" Target="https://podminky.urs.cz/item/CS_URS_2024_01/783314201" TargetMode="External" /><Relationship Id="rId55" Type="http://schemas.openxmlformats.org/officeDocument/2006/relationships/hyperlink" Target="https://podminky.urs.cz/item/CS_URS_2024_01/783315101" TargetMode="External" /><Relationship Id="rId56" Type="http://schemas.openxmlformats.org/officeDocument/2006/relationships/hyperlink" Target="https://podminky.urs.cz/item/CS_URS_2024_01/783317101" TargetMode="External" /><Relationship Id="rId57" Type="http://schemas.openxmlformats.org/officeDocument/2006/relationships/hyperlink" Target="https://podminky.urs.cz/item/CS_URS_2024_01/783401311" TargetMode="External" /><Relationship Id="rId58" Type="http://schemas.openxmlformats.org/officeDocument/2006/relationships/hyperlink" Target="https://podminky.urs.cz/item/CS_URS_2024_01/783406811" TargetMode="External" /><Relationship Id="rId59" Type="http://schemas.openxmlformats.org/officeDocument/2006/relationships/hyperlink" Target="https://podminky.urs.cz/item/CS_URS_2024_01/783414201" TargetMode="External" /><Relationship Id="rId60" Type="http://schemas.openxmlformats.org/officeDocument/2006/relationships/hyperlink" Target="https://podminky.urs.cz/item/CS_URS_2024_01/783415101" TargetMode="External" /><Relationship Id="rId61" Type="http://schemas.openxmlformats.org/officeDocument/2006/relationships/hyperlink" Target="https://podminky.urs.cz/item/CS_URS_2024_01/783417101" TargetMode="External" /><Relationship Id="rId62" Type="http://schemas.openxmlformats.org/officeDocument/2006/relationships/hyperlink" Target="https://podminky.urs.cz/item/CS_URS_2024_01/783601713" TargetMode="External" /><Relationship Id="rId63" Type="http://schemas.openxmlformats.org/officeDocument/2006/relationships/hyperlink" Target="https://podminky.urs.cz/item/CS_URS_2024_01/783601775" TargetMode="External" /><Relationship Id="rId64" Type="http://schemas.openxmlformats.org/officeDocument/2006/relationships/hyperlink" Target="https://podminky.urs.cz/item/CS_URS_2024_01/783606864" TargetMode="External" /><Relationship Id="rId65" Type="http://schemas.openxmlformats.org/officeDocument/2006/relationships/hyperlink" Target="https://podminky.urs.cz/item/CS_URS_2024_01/783606879" TargetMode="External" /><Relationship Id="rId66" Type="http://schemas.openxmlformats.org/officeDocument/2006/relationships/hyperlink" Target="https://podminky.urs.cz/item/CS_URS_2024_01/783614651" TargetMode="External" /><Relationship Id="rId67" Type="http://schemas.openxmlformats.org/officeDocument/2006/relationships/hyperlink" Target="https://podminky.urs.cz/item/CS_URS_2024_01/783614681" TargetMode="External" /><Relationship Id="rId68" Type="http://schemas.openxmlformats.org/officeDocument/2006/relationships/hyperlink" Target="https://podminky.urs.cz/item/CS_URS_2024_01/783617611" TargetMode="External" /><Relationship Id="rId69" Type="http://schemas.openxmlformats.org/officeDocument/2006/relationships/hyperlink" Target="https://podminky.urs.cz/item/CS_URS_2024_01/783617671" TargetMode="External" /><Relationship Id="rId70" Type="http://schemas.openxmlformats.org/officeDocument/2006/relationships/hyperlink" Target="https://podminky.urs.cz/item/CS_URS_2024_01/783801203" TargetMode="External" /><Relationship Id="rId71" Type="http://schemas.openxmlformats.org/officeDocument/2006/relationships/hyperlink" Target="https://podminky.urs.cz/item/CS_URS_2024_01/783822211" TargetMode="External" /><Relationship Id="rId72" Type="http://schemas.openxmlformats.org/officeDocument/2006/relationships/hyperlink" Target="https://podminky.urs.cz/item/CS_URS_2024_01/783823133" TargetMode="External" /><Relationship Id="rId73" Type="http://schemas.openxmlformats.org/officeDocument/2006/relationships/hyperlink" Target="https://podminky.urs.cz/item/CS_URS_2024_01/783823163" TargetMode="External" /><Relationship Id="rId74" Type="http://schemas.openxmlformats.org/officeDocument/2006/relationships/hyperlink" Target="https://podminky.urs.cz/item/CS_URS_2024_01/783823173" TargetMode="External" /><Relationship Id="rId75" Type="http://schemas.openxmlformats.org/officeDocument/2006/relationships/hyperlink" Target="https://podminky.urs.cz/item/CS_URS_2024_01/783823183" TargetMode="External" /><Relationship Id="rId76" Type="http://schemas.openxmlformats.org/officeDocument/2006/relationships/hyperlink" Target="https://podminky.urs.cz/item/CS_URS_2024_01/783827423" TargetMode="External" /><Relationship Id="rId77" Type="http://schemas.openxmlformats.org/officeDocument/2006/relationships/hyperlink" Target="https://podminky.urs.cz/item/CS_URS_2024_01/783827443" TargetMode="External" /><Relationship Id="rId78" Type="http://schemas.openxmlformats.org/officeDocument/2006/relationships/hyperlink" Target="https://podminky.urs.cz/item/CS_URS_2024_01/783827463" TargetMode="External" /><Relationship Id="rId79" Type="http://schemas.openxmlformats.org/officeDocument/2006/relationships/hyperlink" Target="https://podminky.urs.cz/item/CS_URS_2024_01/783827483" TargetMode="External" /><Relationship Id="rId80" Type="http://schemas.openxmlformats.org/officeDocument/2006/relationships/hyperlink" Target="https://podminky.urs.cz/item/CS_URS_2024_01/783897607" TargetMode="External" /><Relationship Id="rId81" Type="http://schemas.openxmlformats.org/officeDocument/2006/relationships/hyperlink" Target="https://podminky.urs.cz/item/CS_URS_2024_01/030001000" TargetMode="External" /><Relationship Id="rId82" Type="http://schemas.openxmlformats.org/officeDocument/2006/relationships/hyperlink" Target="https://podminky.urs.cz/item/CS_URS_2024_01/062002000" TargetMode="External" /><Relationship Id="rId83" Type="http://schemas.openxmlformats.org/officeDocument/2006/relationships/hyperlink" Target="https://podminky.urs.cz/item/CS_URS_2024_01/063002000" TargetMode="External" /><Relationship Id="rId84" Type="http://schemas.openxmlformats.org/officeDocument/2006/relationships/hyperlink" Target="https://podminky.urs.cz/item/CS_URS_2024_01/070001000" TargetMode="External" /><Relationship Id="rId85" Type="http://schemas.openxmlformats.org/officeDocument/2006/relationships/hyperlink" Target="https://podminky.urs.cz/item/CS_URS_2024_01/091404000" TargetMode="External" /><Relationship Id="rId8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33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35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33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37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38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39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40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41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42</v>
      </c>
      <c r="E29" s="50"/>
      <c r="F29" s="35" t="s">
        <v>43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44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45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46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47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48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49</v>
      </c>
      <c r="U35" s="57"/>
      <c r="V35" s="57"/>
      <c r="W35" s="57"/>
      <c r="X35" s="59" t="s">
        <v>50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51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5/2024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OPRAVA FASÁDY OBJEKTU PORTHEIMKA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Štefánikova 68, Praha 5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9. 5. 2024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40.0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Úřad městské části Praha 5, Nám. 14. října 1381/4,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>PROARCH spol. s r.o.,Jeremenkova 88, Praha 4</v>
      </c>
      <c r="AN49" s="67"/>
      <c r="AO49" s="67"/>
      <c r="AP49" s="67"/>
      <c r="AQ49" s="43"/>
      <c r="AR49" s="47"/>
      <c r="AS49" s="77" t="s">
        <v>52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34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53</v>
      </c>
      <c r="D52" s="90"/>
      <c r="E52" s="90"/>
      <c r="F52" s="90"/>
      <c r="G52" s="90"/>
      <c r="H52" s="91"/>
      <c r="I52" s="92" t="s">
        <v>54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55</v>
      </c>
      <c r="AH52" s="90"/>
      <c r="AI52" s="90"/>
      <c r="AJ52" s="90"/>
      <c r="AK52" s="90"/>
      <c r="AL52" s="90"/>
      <c r="AM52" s="90"/>
      <c r="AN52" s="92" t="s">
        <v>56</v>
      </c>
      <c r="AO52" s="90"/>
      <c r="AP52" s="90"/>
      <c r="AQ52" s="94" t="s">
        <v>57</v>
      </c>
      <c r="AR52" s="47"/>
      <c r="AS52" s="95" t="s">
        <v>58</v>
      </c>
      <c r="AT52" s="96" t="s">
        <v>59</v>
      </c>
      <c r="AU52" s="96" t="s">
        <v>60</v>
      </c>
      <c r="AV52" s="96" t="s">
        <v>61</v>
      </c>
      <c r="AW52" s="96" t="s">
        <v>62</v>
      </c>
      <c r="AX52" s="96" t="s">
        <v>63</v>
      </c>
      <c r="AY52" s="96" t="s">
        <v>64</v>
      </c>
      <c r="AZ52" s="96" t="s">
        <v>65</v>
      </c>
      <c r="BA52" s="96" t="s">
        <v>66</v>
      </c>
      <c r="BB52" s="96" t="s">
        <v>67</v>
      </c>
      <c r="BC52" s="96" t="s">
        <v>68</v>
      </c>
      <c r="BD52" s="97" t="s">
        <v>69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70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ROUND(AS55,2)</f>
        <v>0</v>
      </c>
      <c r="AT54" s="109">
        <f>ROUND(SUM(AV54:AW54),2)</f>
        <v>0</v>
      </c>
      <c r="AU54" s="110">
        <f>ROUND(AU55,5)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ROUND(AZ55,2)</f>
        <v>0</v>
      </c>
      <c r="BA54" s="109">
        <f>ROUND(BA55,2)</f>
        <v>0</v>
      </c>
      <c r="BB54" s="109">
        <f>ROUND(BB55,2)</f>
        <v>0</v>
      </c>
      <c r="BC54" s="109">
        <f>ROUND(BC55,2)</f>
        <v>0</v>
      </c>
      <c r="BD54" s="111">
        <f>ROUND(BD55,2)</f>
        <v>0</v>
      </c>
      <c r="BE54" s="6"/>
      <c r="BS54" s="112" t="s">
        <v>71</v>
      </c>
      <c r="BT54" s="112" t="s">
        <v>72</v>
      </c>
      <c r="BV54" s="112" t="s">
        <v>73</v>
      </c>
      <c r="BW54" s="112" t="s">
        <v>5</v>
      </c>
      <c r="BX54" s="112" t="s">
        <v>74</v>
      </c>
      <c r="CL54" s="112" t="s">
        <v>19</v>
      </c>
    </row>
    <row r="55" s="7" customFormat="1" ht="24.75" customHeight="1">
      <c r="A55" s="113" t="s">
        <v>75</v>
      </c>
      <c r="B55" s="114"/>
      <c r="C55" s="115"/>
      <c r="D55" s="116" t="s">
        <v>14</v>
      </c>
      <c r="E55" s="116"/>
      <c r="F55" s="116"/>
      <c r="G55" s="116"/>
      <c r="H55" s="116"/>
      <c r="I55" s="117"/>
      <c r="J55" s="116" t="s">
        <v>17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'5-2024 - OPRAVA FASÁDY OB...'!J28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76</v>
      </c>
      <c r="AR55" s="120"/>
      <c r="AS55" s="121">
        <v>0</v>
      </c>
      <c r="AT55" s="122">
        <f>ROUND(SUM(AV55:AW55),2)</f>
        <v>0</v>
      </c>
      <c r="AU55" s="123">
        <f>'5-2024 - OPRAVA FASÁDY OB...'!P88</f>
        <v>0</v>
      </c>
      <c r="AV55" s="122">
        <f>'5-2024 - OPRAVA FASÁDY OB...'!J31</f>
        <v>0</v>
      </c>
      <c r="AW55" s="122">
        <f>'5-2024 - OPRAVA FASÁDY OB...'!J32</f>
        <v>0</v>
      </c>
      <c r="AX55" s="122">
        <f>'5-2024 - OPRAVA FASÁDY OB...'!J33</f>
        <v>0</v>
      </c>
      <c r="AY55" s="122">
        <f>'5-2024 - OPRAVA FASÁDY OB...'!J34</f>
        <v>0</v>
      </c>
      <c r="AZ55" s="122">
        <f>'5-2024 - OPRAVA FASÁDY OB...'!F31</f>
        <v>0</v>
      </c>
      <c r="BA55" s="122">
        <f>'5-2024 - OPRAVA FASÁDY OB...'!F32</f>
        <v>0</v>
      </c>
      <c r="BB55" s="122">
        <f>'5-2024 - OPRAVA FASÁDY OB...'!F33</f>
        <v>0</v>
      </c>
      <c r="BC55" s="122">
        <f>'5-2024 - OPRAVA FASÁDY OB...'!F34</f>
        <v>0</v>
      </c>
      <c r="BD55" s="124">
        <f>'5-2024 - OPRAVA FASÁDY OB...'!F35</f>
        <v>0</v>
      </c>
      <c r="BE55" s="7"/>
      <c r="BT55" s="125" t="s">
        <v>77</v>
      </c>
      <c r="BU55" s="125" t="s">
        <v>78</v>
      </c>
      <c r="BV55" s="125" t="s">
        <v>73</v>
      </c>
      <c r="BW55" s="125" t="s">
        <v>5</v>
      </c>
      <c r="BX55" s="125" t="s">
        <v>74</v>
      </c>
      <c r="CL55" s="125" t="s">
        <v>19</v>
      </c>
    </row>
    <row r="56" s="2" customFormat="1" ht="30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7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</row>
    <row r="57" s="2" customFormat="1" ht="6.96" customHeight="1">
      <c r="A57" s="41"/>
      <c r="B57" s="62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47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</row>
  </sheetData>
  <sheetProtection sheet="1" formatColumns="0" formatRows="0" objects="1" scenarios="1" spinCount="100000" saltValue="KggQeOYzEfcYWVctc3YpaBx9gMhwjvdUQDMaEj4uHlFmttG5o1mQ6KmvUWfraHNzn6zkb+MrqJ1LEGkph1RcQw==" hashValue="qHxGAnKAQy7cddKu9I2SDh1DBAQ2Vft1rwETa7ZQaQYD3F+qKdi8AYUUPI2d/FhAXJf7X5lQA/USkTPjmhv4xw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5-2024 - OPRAVA FASÁDY OB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5</v>
      </c>
    </row>
    <row r="3" s="1" customFormat="1" ht="6.96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23"/>
      <c r="AT3" s="20" t="s">
        <v>79</v>
      </c>
    </row>
    <row r="4" s="1" customFormat="1" ht="24.96" customHeight="1">
      <c r="B4" s="23"/>
      <c r="D4" s="128" t="s">
        <v>80</v>
      </c>
      <c r="L4" s="23"/>
      <c r="M4" s="129" t="s">
        <v>10</v>
      </c>
      <c r="AT4" s="20" t="s">
        <v>4</v>
      </c>
    </row>
    <row r="5" s="1" customFormat="1" ht="6.96" customHeight="1">
      <c r="B5" s="23"/>
      <c r="L5" s="23"/>
    </row>
    <row r="6" s="2" customFormat="1" ht="12" customHeight="1">
      <c r="A6" s="41"/>
      <c r="B6" s="47"/>
      <c r="C6" s="41"/>
      <c r="D6" s="130" t="s">
        <v>16</v>
      </c>
      <c r="E6" s="41"/>
      <c r="F6" s="41"/>
      <c r="G6" s="41"/>
      <c r="H6" s="41"/>
      <c r="I6" s="41"/>
      <c r="J6" s="41"/>
      <c r="K6" s="41"/>
      <c r="L6" s="13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</row>
    <row r="7" s="2" customFormat="1" ht="16.5" customHeight="1">
      <c r="A7" s="41"/>
      <c r="B7" s="47"/>
      <c r="C7" s="41"/>
      <c r="D7" s="41"/>
      <c r="E7" s="132" t="s">
        <v>17</v>
      </c>
      <c r="F7" s="41"/>
      <c r="G7" s="41"/>
      <c r="H7" s="41"/>
      <c r="I7" s="41"/>
      <c r="J7" s="41"/>
      <c r="K7" s="41"/>
      <c r="L7" s="13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</row>
    <row r="8" s="2" customFormat="1">
      <c r="A8" s="41"/>
      <c r="B8" s="47"/>
      <c r="C8" s="41"/>
      <c r="D8" s="41"/>
      <c r="E8" s="41"/>
      <c r="F8" s="41"/>
      <c r="G8" s="41"/>
      <c r="H8" s="41"/>
      <c r="I8" s="41"/>
      <c r="J8" s="41"/>
      <c r="K8" s="41"/>
      <c r="L8" s="13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2" customHeight="1">
      <c r="A9" s="41"/>
      <c r="B9" s="47"/>
      <c r="C9" s="41"/>
      <c r="D9" s="130" t="s">
        <v>18</v>
      </c>
      <c r="E9" s="41"/>
      <c r="F9" s="133" t="s">
        <v>19</v>
      </c>
      <c r="G9" s="41"/>
      <c r="H9" s="41"/>
      <c r="I9" s="130" t="s">
        <v>20</v>
      </c>
      <c r="J9" s="133" t="s">
        <v>19</v>
      </c>
      <c r="K9" s="41"/>
      <c r="L9" s="13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30" t="s">
        <v>21</v>
      </c>
      <c r="E10" s="41"/>
      <c r="F10" s="133" t="s">
        <v>22</v>
      </c>
      <c r="G10" s="41"/>
      <c r="H10" s="41"/>
      <c r="I10" s="130" t="s">
        <v>23</v>
      </c>
      <c r="J10" s="134" t="str">
        <f>'Rekapitulace stavby'!AN8</f>
        <v>9. 5. 2024</v>
      </c>
      <c r="K10" s="41"/>
      <c r="L10" s="13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0.8" customHeight="1">
      <c r="A11" s="41"/>
      <c r="B11" s="47"/>
      <c r="C11" s="41"/>
      <c r="D11" s="41"/>
      <c r="E11" s="41"/>
      <c r="F11" s="41"/>
      <c r="G11" s="41"/>
      <c r="H11" s="41"/>
      <c r="I11" s="41"/>
      <c r="J11" s="41"/>
      <c r="K11" s="41"/>
      <c r="L11" s="13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0" t="s">
        <v>25</v>
      </c>
      <c r="E12" s="41"/>
      <c r="F12" s="41"/>
      <c r="G12" s="41"/>
      <c r="H12" s="41"/>
      <c r="I12" s="130" t="s">
        <v>26</v>
      </c>
      <c r="J12" s="133" t="s">
        <v>19</v>
      </c>
      <c r="K12" s="41"/>
      <c r="L12" s="13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8" customHeight="1">
      <c r="A13" s="41"/>
      <c r="B13" s="47"/>
      <c r="C13" s="41"/>
      <c r="D13" s="41"/>
      <c r="E13" s="133" t="s">
        <v>27</v>
      </c>
      <c r="F13" s="41"/>
      <c r="G13" s="41"/>
      <c r="H13" s="41"/>
      <c r="I13" s="130" t="s">
        <v>28</v>
      </c>
      <c r="J13" s="133" t="s">
        <v>19</v>
      </c>
      <c r="K13" s="41"/>
      <c r="L13" s="13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6.96" customHeigh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3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30" t="s">
        <v>29</v>
      </c>
      <c r="E15" s="41"/>
      <c r="F15" s="41"/>
      <c r="G15" s="41"/>
      <c r="H15" s="41"/>
      <c r="I15" s="130" t="s">
        <v>26</v>
      </c>
      <c r="J15" s="36" t="str">
        <f>'Rekapitulace stavby'!AN13</f>
        <v>Vyplň údaj</v>
      </c>
      <c r="K15" s="41"/>
      <c r="L15" s="13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8" customHeight="1">
      <c r="A16" s="41"/>
      <c r="B16" s="47"/>
      <c r="C16" s="41"/>
      <c r="D16" s="41"/>
      <c r="E16" s="36" t="str">
        <f>'Rekapitulace stavby'!E14</f>
        <v>Vyplň údaj</v>
      </c>
      <c r="F16" s="133"/>
      <c r="G16" s="133"/>
      <c r="H16" s="133"/>
      <c r="I16" s="130" t="s">
        <v>28</v>
      </c>
      <c r="J16" s="36" t="str">
        <f>'Rekapitulace stavby'!AN14</f>
        <v>Vyplň údaj</v>
      </c>
      <c r="K16" s="41"/>
      <c r="L16" s="13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6.96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3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30" t="s">
        <v>31</v>
      </c>
      <c r="E18" s="41"/>
      <c r="F18" s="41"/>
      <c r="G18" s="41"/>
      <c r="H18" s="41"/>
      <c r="I18" s="130" t="s">
        <v>26</v>
      </c>
      <c r="J18" s="133" t="s">
        <v>19</v>
      </c>
      <c r="K18" s="41"/>
      <c r="L18" s="13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3" t="s">
        <v>32</v>
      </c>
      <c r="F19" s="41"/>
      <c r="G19" s="41"/>
      <c r="H19" s="41"/>
      <c r="I19" s="130" t="s">
        <v>28</v>
      </c>
      <c r="J19" s="133" t="s">
        <v>19</v>
      </c>
      <c r="K19" s="41"/>
      <c r="L19" s="13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3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30" t="s">
        <v>34</v>
      </c>
      <c r="E21" s="41"/>
      <c r="F21" s="41"/>
      <c r="G21" s="41"/>
      <c r="H21" s="41"/>
      <c r="I21" s="130" t="s">
        <v>26</v>
      </c>
      <c r="J21" s="133" t="str">
        <f>IF('Rekapitulace stavby'!AN19="","",'Rekapitulace stavby'!AN19)</f>
        <v/>
      </c>
      <c r="K21" s="41"/>
      <c r="L21" s="13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133" t="str">
        <f>IF('Rekapitulace stavby'!E20="","",'Rekapitulace stavby'!E20)</f>
        <v xml:space="preserve"> </v>
      </c>
      <c r="F22" s="41"/>
      <c r="G22" s="41"/>
      <c r="H22" s="41"/>
      <c r="I22" s="130" t="s">
        <v>28</v>
      </c>
      <c r="J22" s="133" t="str">
        <f>IF('Rekapitulace stavby'!AN20="","",'Rekapitulace stavby'!AN20)</f>
        <v/>
      </c>
      <c r="K22" s="41"/>
      <c r="L22" s="13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3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30" t="s">
        <v>36</v>
      </c>
      <c r="E24" s="41"/>
      <c r="F24" s="41"/>
      <c r="G24" s="41"/>
      <c r="H24" s="41"/>
      <c r="I24" s="41"/>
      <c r="J24" s="41"/>
      <c r="K24" s="41"/>
      <c r="L24" s="13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8" customFormat="1" ht="71.25" customHeight="1">
      <c r="A25" s="135"/>
      <c r="B25" s="136"/>
      <c r="C25" s="135"/>
      <c r="D25" s="135"/>
      <c r="E25" s="137" t="s">
        <v>37</v>
      </c>
      <c r="F25" s="137"/>
      <c r="G25" s="137"/>
      <c r="H25" s="137"/>
      <c r="I25" s="135"/>
      <c r="J25" s="135"/>
      <c r="K25" s="135"/>
      <c r="L25" s="138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3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139"/>
      <c r="E27" s="139"/>
      <c r="F27" s="139"/>
      <c r="G27" s="139"/>
      <c r="H27" s="139"/>
      <c r="I27" s="139"/>
      <c r="J27" s="139"/>
      <c r="K27" s="139"/>
      <c r="L27" s="13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25.44" customHeight="1">
      <c r="A28" s="41"/>
      <c r="B28" s="47"/>
      <c r="C28" s="41"/>
      <c r="D28" s="140" t="s">
        <v>38</v>
      </c>
      <c r="E28" s="41"/>
      <c r="F28" s="41"/>
      <c r="G28" s="41"/>
      <c r="H28" s="41"/>
      <c r="I28" s="41"/>
      <c r="J28" s="141">
        <f>ROUND(J88, 2)</f>
        <v>0</v>
      </c>
      <c r="K28" s="41"/>
      <c r="L28" s="13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39"/>
      <c r="E29" s="139"/>
      <c r="F29" s="139"/>
      <c r="G29" s="139"/>
      <c r="H29" s="139"/>
      <c r="I29" s="139"/>
      <c r="J29" s="139"/>
      <c r="K29" s="139"/>
      <c r="L29" s="13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4.4" customHeight="1">
      <c r="A30" s="41"/>
      <c r="B30" s="47"/>
      <c r="C30" s="41"/>
      <c r="D30" s="41"/>
      <c r="E30" s="41"/>
      <c r="F30" s="142" t="s">
        <v>40</v>
      </c>
      <c r="G30" s="41"/>
      <c r="H30" s="41"/>
      <c r="I30" s="142" t="s">
        <v>39</v>
      </c>
      <c r="J30" s="142" t="s">
        <v>41</v>
      </c>
      <c r="K30" s="41"/>
      <c r="L30" s="13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14.4" customHeight="1">
      <c r="A31" s="41"/>
      <c r="B31" s="47"/>
      <c r="C31" s="41"/>
      <c r="D31" s="143" t="s">
        <v>42</v>
      </c>
      <c r="E31" s="130" t="s">
        <v>43</v>
      </c>
      <c r="F31" s="144">
        <f>ROUND((SUM(BE88:BE876)),  2)</f>
        <v>0</v>
      </c>
      <c r="G31" s="41"/>
      <c r="H31" s="41"/>
      <c r="I31" s="145">
        <v>0.20999999999999999</v>
      </c>
      <c r="J31" s="144">
        <f>ROUND(((SUM(BE88:BE876))*I31),  2)</f>
        <v>0</v>
      </c>
      <c r="K31" s="41"/>
      <c r="L31" s="13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130" t="s">
        <v>44</v>
      </c>
      <c r="F32" s="144">
        <f>ROUND((SUM(BF88:BF876)),  2)</f>
        <v>0</v>
      </c>
      <c r="G32" s="41"/>
      <c r="H32" s="41"/>
      <c r="I32" s="145">
        <v>0.12</v>
      </c>
      <c r="J32" s="144">
        <f>ROUND(((SUM(BF88:BF876))*I32),  2)</f>
        <v>0</v>
      </c>
      <c r="K32" s="41"/>
      <c r="L32" s="13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hidden="1" s="2" customFormat="1" ht="14.4" customHeight="1">
      <c r="A33" s="41"/>
      <c r="B33" s="47"/>
      <c r="C33" s="41"/>
      <c r="D33" s="41"/>
      <c r="E33" s="130" t="s">
        <v>45</v>
      </c>
      <c r="F33" s="144">
        <f>ROUND((SUM(BG88:BG876)),  2)</f>
        <v>0</v>
      </c>
      <c r="G33" s="41"/>
      <c r="H33" s="41"/>
      <c r="I33" s="145">
        <v>0.20999999999999999</v>
      </c>
      <c r="J33" s="144">
        <f>0</f>
        <v>0</v>
      </c>
      <c r="K33" s="41"/>
      <c r="L33" s="13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hidden="1" s="2" customFormat="1" ht="14.4" customHeight="1">
      <c r="A34" s="41"/>
      <c r="B34" s="47"/>
      <c r="C34" s="41"/>
      <c r="D34" s="41"/>
      <c r="E34" s="130" t="s">
        <v>46</v>
      </c>
      <c r="F34" s="144">
        <f>ROUND((SUM(BH88:BH876)),  2)</f>
        <v>0</v>
      </c>
      <c r="G34" s="41"/>
      <c r="H34" s="41"/>
      <c r="I34" s="145">
        <v>0.12</v>
      </c>
      <c r="J34" s="144">
        <f>0</f>
        <v>0</v>
      </c>
      <c r="K34" s="41"/>
      <c r="L34" s="13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0" t="s">
        <v>47</v>
      </c>
      <c r="F35" s="144">
        <f>ROUND((SUM(BI88:BI876)),  2)</f>
        <v>0</v>
      </c>
      <c r="G35" s="41"/>
      <c r="H35" s="41"/>
      <c r="I35" s="145">
        <v>0</v>
      </c>
      <c r="J35" s="144">
        <f>0</f>
        <v>0</v>
      </c>
      <c r="K35" s="41"/>
      <c r="L35" s="13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6.96" customHeight="1">
      <c r="A36" s="41"/>
      <c r="B36" s="47"/>
      <c r="C36" s="41"/>
      <c r="D36" s="41"/>
      <c r="E36" s="41"/>
      <c r="F36" s="41"/>
      <c r="G36" s="41"/>
      <c r="H36" s="41"/>
      <c r="I36" s="41"/>
      <c r="J36" s="41"/>
      <c r="K36" s="41"/>
      <c r="L36" s="13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25.44" customHeight="1">
      <c r="A37" s="41"/>
      <c r="B37" s="47"/>
      <c r="C37" s="146"/>
      <c r="D37" s="147" t="s">
        <v>48</v>
      </c>
      <c r="E37" s="148"/>
      <c r="F37" s="148"/>
      <c r="G37" s="149" t="s">
        <v>49</v>
      </c>
      <c r="H37" s="150" t="s">
        <v>50</v>
      </c>
      <c r="I37" s="148"/>
      <c r="J37" s="151">
        <f>SUM(J28:J35)</f>
        <v>0</v>
      </c>
      <c r="K37" s="152"/>
      <c r="L37" s="13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153"/>
      <c r="C38" s="154"/>
      <c r="D38" s="154"/>
      <c r="E38" s="154"/>
      <c r="F38" s="154"/>
      <c r="G38" s="154"/>
      <c r="H38" s="154"/>
      <c r="I38" s="154"/>
      <c r="J38" s="154"/>
      <c r="K38" s="154"/>
      <c r="L38" s="13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42" s="2" customFormat="1" ht="6.96" customHeight="1">
      <c r="A42" s="41"/>
      <c r="B42" s="155"/>
      <c r="C42" s="156"/>
      <c r="D42" s="156"/>
      <c r="E42" s="156"/>
      <c r="F42" s="156"/>
      <c r="G42" s="156"/>
      <c r="H42" s="156"/>
      <c r="I42" s="156"/>
      <c r="J42" s="156"/>
      <c r="K42" s="156"/>
      <c r="L42" s="13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4.96" customHeight="1">
      <c r="A43" s="41"/>
      <c r="B43" s="42"/>
      <c r="C43" s="26" t="s">
        <v>81</v>
      </c>
      <c r="D43" s="43"/>
      <c r="E43" s="43"/>
      <c r="F43" s="43"/>
      <c r="G43" s="43"/>
      <c r="H43" s="43"/>
      <c r="I43" s="43"/>
      <c r="J43" s="43"/>
      <c r="K43" s="43"/>
      <c r="L43" s="13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13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12" customHeight="1">
      <c r="A45" s="41"/>
      <c r="B45" s="42"/>
      <c r="C45" s="35" t="s">
        <v>16</v>
      </c>
      <c r="D45" s="43"/>
      <c r="E45" s="43"/>
      <c r="F45" s="43"/>
      <c r="G45" s="43"/>
      <c r="H45" s="43"/>
      <c r="I45" s="43"/>
      <c r="J45" s="43"/>
      <c r="K45" s="43"/>
      <c r="L45" s="13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6.5" customHeight="1">
      <c r="A46" s="41"/>
      <c r="B46" s="42"/>
      <c r="C46" s="43"/>
      <c r="D46" s="43"/>
      <c r="E46" s="72" t="str">
        <f>E7</f>
        <v>OPRAVA FASÁDY OBJEKTU PORTHEIMKA</v>
      </c>
      <c r="F46" s="43"/>
      <c r="G46" s="43"/>
      <c r="H46" s="43"/>
      <c r="I46" s="43"/>
      <c r="J46" s="43"/>
      <c r="K46" s="43"/>
      <c r="L46" s="13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6.96" customHeight="1">
      <c r="A47" s="41"/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13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2" customHeight="1">
      <c r="A48" s="41"/>
      <c r="B48" s="42"/>
      <c r="C48" s="35" t="s">
        <v>21</v>
      </c>
      <c r="D48" s="43"/>
      <c r="E48" s="43"/>
      <c r="F48" s="30" t="str">
        <f>F10</f>
        <v>Štefánikova 68, Praha 5</v>
      </c>
      <c r="G48" s="43"/>
      <c r="H48" s="43"/>
      <c r="I48" s="35" t="s">
        <v>23</v>
      </c>
      <c r="J48" s="75" t="str">
        <f>IF(J10="","",J10)</f>
        <v>9. 5. 2024</v>
      </c>
      <c r="K48" s="43"/>
      <c r="L48" s="13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6.96" customHeight="1">
      <c r="A49" s="41"/>
      <c r="B49" s="42"/>
      <c r="C49" s="43"/>
      <c r="D49" s="43"/>
      <c r="E49" s="43"/>
      <c r="F49" s="43"/>
      <c r="G49" s="43"/>
      <c r="H49" s="43"/>
      <c r="I49" s="43"/>
      <c r="J49" s="43"/>
      <c r="K49" s="43"/>
      <c r="L49" s="13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40.05" customHeight="1">
      <c r="A50" s="41"/>
      <c r="B50" s="42"/>
      <c r="C50" s="35" t="s">
        <v>25</v>
      </c>
      <c r="D50" s="43"/>
      <c r="E50" s="43"/>
      <c r="F50" s="30" t="str">
        <f>E13</f>
        <v>Úřad městské části Praha 5, Nám. 14. října 1381/4,</v>
      </c>
      <c r="G50" s="43"/>
      <c r="H50" s="43"/>
      <c r="I50" s="35" t="s">
        <v>31</v>
      </c>
      <c r="J50" s="39" t="str">
        <f>E19</f>
        <v>PROARCH spol. s r.o.,Jeremenkova 88, Praha 4</v>
      </c>
      <c r="K50" s="43"/>
      <c r="L50" s="13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5.15" customHeight="1">
      <c r="A51" s="41"/>
      <c r="B51" s="42"/>
      <c r="C51" s="35" t="s">
        <v>29</v>
      </c>
      <c r="D51" s="43"/>
      <c r="E51" s="43"/>
      <c r="F51" s="30" t="str">
        <f>IF(E16="","",E16)</f>
        <v>Vyplň údaj</v>
      </c>
      <c r="G51" s="43"/>
      <c r="H51" s="43"/>
      <c r="I51" s="35" t="s">
        <v>34</v>
      </c>
      <c r="J51" s="39" t="str">
        <f>E22</f>
        <v xml:space="preserve"> </v>
      </c>
      <c r="K51" s="43"/>
      <c r="L51" s="13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0.32" customHeight="1">
      <c r="A52" s="41"/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13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29.28" customHeight="1">
      <c r="A53" s="41"/>
      <c r="B53" s="42"/>
      <c r="C53" s="157" t="s">
        <v>82</v>
      </c>
      <c r="D53" s="158"/>
      <c r="E53" s="158"/>
      <c r="F53" s="158"/>
      <c r="G53" s="158"/>
      <c r="H53" s="158"/>
      <c r="I53" s="158"/>
      <c r="J53" s="159" t="s">
        <v>83</v>
      </c>
      <c r="K53" s="158"/>
      <c r="L53" s="13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0.32" customHeight="1">
      <c r="A54" s="41"/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13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2.8" customHeight="1">
      <c r="A55" s="41"/>
      <c r="B55" s="42"/>
      <c r="C55" s="160" t="s">
        <v>70</v>
      </c>
      <c r="D55" s="43"/>
      <c r="E55" s="43"/>
      <c r="F55" s="43"/>
      <c r="G55" s="43"/>
      <c r="H55" s="43"/>
      <c r="I55" s="43"/>
      <c r="J55" s="105">
        <f>J88</f>
        <v>0</v>
      </c>
      <c r="K55" s="43"/>
      <c r="L55" s="13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U55" s="20" t="s">
        <v>84</v>
      </c>
    </row>
    <row r="56" s="9" customFormat="1" ht="24.96" customHeight="1">
      <c r="A56" s="9"/>
      <c r="B56" s="161"/>
      <c r="C56" s="162"/>
      <c r="D56" s="163" t="s">
        <v>85</v>
      </c>
      <c r="E56" s="164"/>
      <c r="F56" s="164"/>
      <c r="G56" s="164"/>
      <c r="H56" s="164"/>
      <c r="I56" s="164"/>
      <c r="J56" s="165">
        <f>J89</f>
        <v>0</v>
      </c>
      <c r="K56" s="162"/>
      <c r="L56" s="166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7"/>
      <c r="C57" s="168"/>
      <c r="D57" s="169" t="s">
        <v>86</v>
      </c>
      <c r="E57" s="170"/>
      <c r="F57" s="170"/>
      <c r="G57" s="170"/>
      <c r="H57" s="170"/>
      <c r="I57" s="170"/>
      <c r="J57" s="171">
        <f>J90</f>
        <v>0</v>
      </c>
      <c r="K57" s="168"/>
      <c r="L57" s="172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7"/>
      <c r="C58" s="168"/>
      <c r="D58" s="169" t="s">
        <v>87</v>
      </c>
      <c r="E58" s="170"/>
      <c r="F58" s="170"/>
      <c r="G58" s="170"/>
      <c r="H58" s="170"/>
      <c r="I58" s="170"/>
      <c r="J58" s="171">
        <f>J93</f>
        <v>0</v>
      </c>
      <c r="K58" s="168"/>
      <c r="L58" s="172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7"/>
      <c r="C59" s="168"/>
      <c r="D59" s="169" t="s">
        <v>88</v>
      </c>
      <c r="E59" s="170"/>
      <c r="F59" s="170"/>
      <c r="G59" s="170"/>
      <c r="H59" s="170"/>
      <c r="I59" s="170"/>
      <c r="J59" s="171">
        <f>J295</f>
        <v>0</v>
      </c>
      <c r="K59" s="168"/>
      <c r="L59" s="172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7"/>
      <c r="C60" s="168"/>
      <c r="D60" s="169" t="s">
        <v>89</v>
      </c>
      <c r="E60" s="170"/>
      <c r="F60" s="170"/>
      <c r="G60" s="170"/>
      <c r="H60" s="170"/>
      <c r="I60" s="170"/>
      <c r="J60" s="171">
        <f>J438</f>
        <v>0</v>
      </c>
      <c r="K60" s="168"/>
      <c r="L60" s="172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7"/>
      <c r="C61" s="168"/>
      <c r="D61" s="169" t="s">
        <v>90</v>
      </c>
      <c r="E61" s="170"/>
      <c r="F61" s="170"/>
      <c r="G61" s="170"/>
      <c r="H61" s="170"/>
      <c r="I61" s="170"/>
      <c r="J61" s="171">
        <f>J456</f>
        <v>0</v>
      </c>
      <c r="K61" s="168"/>
      <c r="L61" s="17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1"/>
      <c r="C62" s="162"/>
      <c r="D62" s="163" t="s">
        <v>91</v>
      </c>
      <c r="E62" s="164"/>
      <c r="F62" s="164"/>
      <c r="G62" s="164"/>
      <c r="H62" s="164"/>
      <c r="I62" s="164"/>
      <c r="J62" s="165">
        <f>J460</f>
        <v>0</v>
      </c>
      <c r="K62" s="162"/>
      <c r="L62" s="166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67"/>
      <c r="C63" s="168"/>
      <c r="D63" s="169" t="s">
        <v>92</v>
      </c>
      <c r="E63" s="170"/>
      <c r="F63" s="170"/>
      <c r="G63" s="170"/>
      <c r="H63" s="170"/>
      <c r="I63" s="170"/>
      <c r="J63" s="171">
        <f>J461</f>
        <v>0</v>
      </c>
      <c r="K63" s="168"/>
      <c r="L63" s="17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7"/>
      <c r="C64" s="168"/>
      <c r="D64" s="169" t="s">
        <v>93</v>
      </c>
      <c r="E64" s="170"/>
      <c r="F64" s="170"/>
      <c r="G64" s="170"/>
      <c r="H64" s="170"/>
      <c r="I64" s="170"/>
      <c r="J64" s="171">
        <f>J503</f>
        <v>0</v>
      </c>
      <c r="K64" s="168"/>
      <c r="L64" s="172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7"/>
      <c r="C65" s="168"/>
      <c r="D65" s="169" t="s">
        <v>94</v>
      </c>
      <c r="E65" s="170"/>
      <c r="F65" s="170"/>
      <c r="G65" s="170"/>
      <c r="H65" s="170"/>
      <c r="I65" s="170"/>
      <c r="J65" s="171">
        <f>J539</f>
        <v>0</v>
      </c>
      <c r="K65" s="168"/>
      <c r="L65" s="172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1"/>
      <c r="C66" s="162"/>
      <c r="D66" s="163" t="s">
        <v>95</v>
      </c>
      <c r="E66" s="164"/>
      <c r="F66" s="164"/>
      <c r="G66" s="164"/>
      <c r="H66" s="164"/>
      <c r="I66" s="164"/>
      <c r="J66" s="165">
        <f>J855</f>
        <v>0</v>
      </c>
      <c r="K66" s="162"/>
      <c r="L66" s="166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67"/>
      <c r="C67" s="168"/>
      <c r="D67" s="169" t="s">
        <v>96</v>
      </c>
      <c r="E67" s="170"/>
      <c r="F67" s="170"/>
      <c r="G67" s="170"/>
      <c r="H67" s="170"/>
      <c r="I67" s="170"/>
      <c r="J67" s="171">
        <f>J856</f>
        <v>0</v>
      </c>
      <c r="K67" s="168"/>
      <c r="L67" s="172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7"/>
      <c r="C68" s="168"/>
      <c r="D68" s="169" t="s">
        <v>97</v>
      </c>
      <c r="E68" s="170"/>
      <c r="F68" s="170"/>
      <c r="G68" s="170"/>
      <c r="H68" s="170"/>
      <c r="I68" s="170"/>
      <c r="J68" s="171">
        <f>J862</f>
        <v>0</v>
      </c>
      <c r="K68" s="168"/>
      <c r="L68" s="172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7"/>
      <c r="C69" s="168"/>
      <c r="D69" s="169" t="s">
        <v>98</v>
      </c>
      <c r="E69" s="170"/>
      <c r="F69" s="170"/>
      <c r="G69" s="170"/>
      <c r="H69" s="170"/>
      <c r="I69" s="170"/>
      <c r="J69" s="171">
        <f>J869</f>
        <v>0</v>
      </c>
      <c r="K69" s="168"/>
      <c r="L69" s="172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7"/>
      <c r="C70" s="168"/>
      <c r="D70" s="169" t="s">
        <v>99</v>
      </c>
      <c r="E70" s="170"/>
      <c r="F70" s="170"/>
      <c r="G70" s="170"/>
      <c r="H70" s="170"/>
      <c r="I70" s="170"/>
      <c r="J70" s="171">
        <f>J873</f>
        <v>0</v>
      </c>
      <c r="K70" s="168"/>
      <c r="L70" s="172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3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3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100</v>
      </c>
      <c r="D77" s="43"/>
      <c r="E77" s="43"/>
      <c r="F77" s="43"/>
      <c r="G77" s="43"/>
      <c r="H77" s="43"/>
      <c r="I77" s="43"/>
      <c r="J77" s="43"/>
      <c r="K77" s="43"/>
      <c r="L77" s="13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3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E7</f>
        <v>OPRAVA FASÁDY OBJEKTU PORTHEIMKA</v>
      </c>
      <c r="F80" s="43"/>
      <c r="G80" s="43"/>
      <c r="H80" s="43"/>
      <c r="I80" s="43"/>
      <c r="J80" s="43"/>
      <c r="K80" s="43"/>
      <c r="L80" s="13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F10</f>
        <v>Štefánikova 68, Praha 5</v>
      </c>
      <c r="G82" s="43"/>
      <c r="H82" s="43"/>
      <c r="I82" s="35" t="s">
        <v>23</v>
      </c>
      <c r="J82" s="75" t="str">
        <f>IF(J10="","",J10)</f>
        <v>9. 5. 2024</v>
      </c>
      <c r="K82" s="43"/>
      <c r="L82" s="13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40.05" customHeight="1">
      <c r="A84" s="41"/>
      <c r="B84" s="42"/>
      <c r="C84" s="35" t="s">
        <v>25</v>
      </c>
      <c r="D84" s="43"/>
      <c r="E84" s="43"/>
      <c r="F84" s="30" t="str">
        <f>E13</f>
        <v>Úřad městské části Praha 5, Nám. 14. října 1381/4,</v>
      </c>
      <c r="G84" s="43"/>
      <c r="H84" s="43"/>
      <c r="I84" s="35" t="s">
        <v>31</v>
      </c>
      <c r="J84" s="39" t="str">
        <f>E19</f>
        <v>PROARCH spol. s r.o.,Jeremenkova 88, Praha 4</v>
      </c>
      <c r="K84" s="43"/>
      <c r="L84" s="13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29</v>
      </c>
      <c r="D85" s="43"/>
      <c r="E85" s="43"/>
      <c r="F85" s="30" t="str">
        <f>IF(E16="","",E16)</f>
        <v>Vyplň údaj</v>
      </c>
      <c r="G85" s="43"/>
      <c r="H85" s="43"/>
      <c r="I85" s="35" t="s">
        <v>34</v>
      </c>
      <c r="J85" s="39" t="str">
        <f>E22</f>
        <v xml:space="preserve"> </v>
      </c>
      <c r="K85" s="43"/>
      <c r="L85" s="13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73"/>
      <c r="B87" s="174"/>
      <c r="C87" s="175" t="s">
        <v>101</v>
      </c>
      <c r="D87" s="176" t="s">
        <v>57</v>
      </c>
      <c r="E87" s="176" t="s">
        <v>53</v>
      </c>
      <c r="F87" s="176" t="s">
        <v>54</v>
      </c>
      <c r="G87" s="176" t="s">
        <v>102</v>
      </c>
      <c r="H87" s="176" t="s">
        <v>103</v>
      </c>
      <c r="I87" s="176" t="s">
        <v>104</v>
      </c>
      <c r="J87" s="176" t="s">
        <v>83</v>
      </c>
      <c r="K87" s="177" t="s">
        <v>105</v>
      </c>
      <c r="L87" s="178"/>
      <c r="M87" s="95" t="s">
        <v>19</v>
      </c>
      <c r="N87" s="96" t="s">
        <v>42</v>
      </c>
      <c r="O87" s="96" t="s">
        <v>106</v>
      </c>
      <c r="P87" s="96" t="s">
        <v>107</v>
      </c>
      <c r="Q87" s="96" t="s">
        <v>108</v>
      </c>
      <c r="R87" s="96" t="s">
        <v>109</v>
      </c>
      <c r="S87" s="96" t="s">
        <v>110</v>
      </c>
      <c r="T87" s="97" t="s">
        <v>111</v>
      </c>
      <c r="U87" s="173"/>
      <c r="V87" s="173"/>
      <c r="W87" s="173"/>
      <c r="X87" s="173"/>
      <c r="Y87" s="173"/>
      <c r="Z87" s="173"/>
      <c r="AA87" s="173"/>
      <c r="AB87" s="173"/>
      <c r="AC87" s="173"/>
      <c r="AD87" s="173"/>
      <c r="AE87" s="173"/>
    </row>
    <row r="88" s="2" customFormat="1" ht="22.8" customHeight="1">
      <c r="A88" s="41"/>
      <c r="B88" s="42"/>
      <c r="C88" s="102" t="s">
        <v>112</v>
      </c>
      <c r="D88" s="43"/>
      <c r="E88" s="43"/>
      <c r="F88" s="43"/>
      <c r="G88" s="43"/>
      <c r="H88" s="43"/>
      <c r="I88" s="43"/>
      <c r="J88" s="179">
        <f>BK88</f>
        <v>0</v>
      </c>
      <c r="K88" s="43"/>
      <c r="L88" s="47"/>
      <c r="M88" s="98"/>
      <c r="N88" s="180"/>
      <c r="O88" s="99"/>
      <c r="P88" s="181">
        <f>P89+P460+P855</f>
        <v>0</v>
      </c>
      <c r="Q88" s="99"/>
      <c r="R88" s="181">
        <f>R89+R460+R855</f>
        <v>5.9040865399999998</v>
      </c>
      <c r="S88" s="99"/>
      <c r="T88" s="182">
        <f>T89+T460+T855</f>
        <v>4.6719192500000002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71</v>
      </c>
      <c r="AU88" s="20" t="s">
        <v>84</v>
      </c>
      <c r="BK88" s="183">
        <f>BK89+BK460+BK855</f>
        <v>0</v>
      </c>
    </row>
    <row r="89" s="12" customFormat="1" ht="25.92" customHeight="1">
      <c r="A89" s="12"/>
      <c r="B89" s="184"/>
      <c r="C89" s="185"/>
      <c r="D89" s="186" t="s">
        <v>71</v>
      </c>
      <c r="E89" s="187" t="s">
        <v>113</v>
      </c>
      <c r="F89" s="187" t="s">
        <v>114</v>
      </c>
      <c r="G89" s="185"/>
      <c r="H89" s="185"/>
      <c r="I89" s="188"/>
      <c r="J89" s="189">
        <f>BK89</f>
        <v>0</v>
      </c>
      <c r="K89" s="185"/>
      <c r="L89" s="190"/>
      <c r="M89" s="191"/>
      <c r="N89" s="192"/>
      <c r="O89" s="192"/>
      <c r="P89" s="193">
        <f>P90+P93+P295+P438+P456</f>
        <v>0</v>
      </c>
      <c r="Q89" s="192"/>
      <c r="R89" s="193">
        <f>R90+R93+R295+R438+R456</f>
        <v>2.16118254</v>
      </c>
      <c r="S89" s="192"/>
      <c r="T89" s="194">
        <f>T90+T93+T295+T438+T456</f>
        <v>2.1493244499999999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5" t="s">
        <v>77</v>
      </c>
      <c r="AT89" s="196" t="s">
        <v>71</v>
      </c>
      <c r="AU89" s="196" t="s">
        <v>72</v>
      </c>
      <c r="AY89" s="195" t="s">
        <v>115</v>
      </c>
      <c r="BK89" s="197">
        <f>BK90+BK93+BK295+BK438+BK456</f>
        <v>0</v>
      </c>
    </row>
    <row r="90" s="12" customFormat="1" ht="22.8" customHeight="1">
      <c r="A90" s="12"/>
      <c r="B90" s="184"/>
      <c r="C90" s="185"/>
      <c r="D90" s="186" t="s">
        <v>71</v>
      </c>
      <c r="E90" s="198" t="s">
        <v>77</v>
      </c>
      <c r="F90" s="198" t="s">
        <v>116</v>
      </c>
      <c r="G90" s="185"/>
      <c r="H90" s="185"/>
      <c r="I90" s="188"/>
      <c r="J90" s="199">
        <f>BK90</f>
        <v>0</v>
      </c>
      <c r="K90" s="185"/>
      <c r="L90" s="190"/>
      <c r="M90" s="191"/>
      <c r="N90" s="192"/>
      <c r="O90" s="192"/>
      <c r="P90" s="193">
        <f>SUM(P91:P92)</f>
        <v>0</v>
      </c>
      <c r="Q90" s="192"/>
      <c r="R90" s="193">
        <f>SUM(R91:R92)</f>
        <v>0</v>
      </c>
      <c r="S90" s="192"/>
      <c r="T90" s="194">
        <f>SUM(T91:T92)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95" t="s">
        <v>77</v>
      </c>
      <c r="AT90" s="196" t="s">
        <v>71</v>
      </c>
      <c r="AU90" s="196" t="s">
        <v>77</v>
      </c>
      <c r="AY90" s="195" t="s">
        <v>115</v>
      </c>
      <c r="BK90" s="197">
        <f>SUM(BK91:BK92)</f>
        <v>0</v>
      </c>
    </row>
    <row r="91" s="2" customFormat="1" ht="24.15" customHeight="1">
      <c r="A91" s="41"/>
      <c r="B91" s="42"/>
      <c r="C91" s="200" t="s">
        <v>77</v>
      </c>
      <c r="D91" s="200" t="s">
        <v>117</v>
      </c>
      <c r="E91" s="201" t="s">
        <v>118</v>
      </c>
      <c r="F91" s="202" t="s">
        <v>119</v>
      </c>
      <c r="G91" s="203" t="s">
        <v>120</v>
      </c>
      <c r="H91" s="204">
        <v>1</v>
      </c>
      <c r="I91" s="205"/>
      <c r="J91" s="206">
        <f>ROUND(I91*H91,2)</f>
        <v>0</v>
      </c>
      <c r="K91" s="202" t="s">
        <v>19</v>
      </c>
      <c r="L91" s="47"/>
      <c r="M91" s="207" t="s">
        <v>19</v>
      </c>
      <c r="N91" s="208" t="s">
        <v>43</v>
      </c>
      <c r="O91" s="87"/>
      <c r="P91" s="209">
        <f>O91*H91</f>
        <v>0</v>
      </c>
      <c r="Q91" s="209">
        <v>0</v>
      </c>
      <c r="R91" s="209">
        <f>Q91*H91</f>
        <v>0</v>
      </c>
      <c r="S91" s="209">
        <v>0</v>
      </c>
      <c r="T91" s="210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1" t="s">
        <v>121</v>
      </c>
      <c r="AT91" s="211" t="s">
        <v>117</v>
      </c>
      <c r="AU91" s="211" t="s">
        <v>79</v>
      </c>
      <c r="AY91" s="20" t="s">
        <v>115</v>
      </c>
      <c r="BE91" s="212">
        <f>IF(N91="základní",J91,0)</f>
        <v>0</v>
      </c>
      <c r="BF91" s="212">
        <f>IF(N91="snížená",J91,0)</f>
        <v>0</v>
      </c>
      <c r="BG91" s="212">
        <f>IF(N91="zákl. přenesená",J91,0)</f>
        <v>0</v>
      </c>
      <c r="BH91" s="212">
        <f>IF(N91="sníž. přenesená",J91,0)</f>
        <v>0</v>
      </c>
      <c r="BI91" s="212">
        <f>IF(N91="nulová",J91,0)</f>
        <v>0</v>
      </c>
      <c r="BJ91" s="20" t="s">
        <v>77</v>
      </c>
      <c r="BK91" s="212">
        <f>ROUND(I91*H91,2)</f>
        <v>0</v>
      </c>
      <c r="BL91" s="20" t="s">
        <v>121</v>
      </c>
      <c r="BM91" s="211" t="s">
        <v>122</v>
      </c>
    </row>
    <row r="92" s="2" customFormat="1">
      <c r="A92" s="41"/>
      <c r="B92" s="42"/>
      <c r="C92" s="43"/>
      <c r="D92" s="213" t="s">
        <v>123</v>
      </c>
      <c r="E92" s="43"/>
      <c r="F92" s="214" t="s">
        <v>119</v>
      </c>
      <c r="G92" s="43"/>
      <c r="H92" s="43"/>
      <c r="I92" s="215"/>
      <c r="J92" s="43"/>
      <c r="K92" s="43"/>
      <c r="L92" s="47"/>
      <c r="M92" s="216"/>
      <c r="N92" s="217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123</v>
      </c>
      <c r="AU92" s="20" t="s">
        <v>79</v>
      </c>
    </row>
    <row r="93" s="12" customFormat="1" ht="22.8" customHeight="1">
      <c r="A93" s="12"/>
      <c r="B93" s="184"/>
      <c r="C93" s="185"/>
      <c r="D93" s="186" t="s">
        <v>71</v>
      </c>
      <c r="E93" s="198" t="s">
        <v>124</v>
      </c>
      <c r="F93" s="198" t="s">
        <v>125</v>
      </c>
      <c r="G93" s="185"/>
      <c r="H93" s="185"/>
      <c r="I93" s="188"/>
      <c r="J93" s="199">
        <f>BK93</f>
        <v>0</v>
      </c>
      <c r="K93" s="185"/>
      <c r="L93" s="190"/>
      <c r="M93" s="191"/>
      <c r="N93" s="192"/>
      <c r="O93" s="192"/>
      <c r="P93" s="193">
        <f>SUM(P94:P294)</f>
        <v>0</v>
      </c>
      <c r="Q93" s="192"/>
      <c r="R93" s="193">
        <f>SUM(R94:R294)</f>
        <v>2.14037254</v>
      </c>
      <c r="S93" s="192"/>
      <c r="T93" s="194">
        <f>SUM(T94:T294)</f>
        <v>0.7307444500000001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5" t="s">
        <v>77</v>
      </c>
      <c r="AT93" s="196" t="s">
        <v>71</v>
      </c>
      <c r="AU93" s="196" t="s">
        <v>77</v>
      </c>
      <c r="AY93" s="195" t="s">
        <v>115</v>
      </c>
      <c r="BK93" s="197">
        <f>SUM(BK94:BK294)</f>
        <v>0</v>
      </c>
    </row>
    <row r="94" s="2" customFormat="1" ht="16.5" customHeight="1">
      <c r="A94" s="41"/>
      <c r="B94" s="42"/>
      <c r="C94" s="200" t="s">
        <v>79</v>
      </c>
      <c r="D94" s="200" t="s">
        <v>117</v>
      </c>
      <c r="E94" s="201" t="s">
        <v>126</v>
      </c>
      <c r="F94" s="202" t="s">
        <v>127</v>
      </c>
      <c r="G94" s="203" t="s">
        <v>128</v>
      </c>
      <c r="H94" s="204">
        <v>2</v>
      </c>
      <c r="I94" s="205"/>
      <c r="J94" s="206">
        <f>ROUND(I94*H94,2)</f>
        <v>0</v>
      </c>
      <c r="K94" s="202" t="s">
        <v>129</v>
      </c>
      <c r="L94" s="47"/>
      <c r="M94" s="207" t="s">
        <v>19</v>
      </c>
      <c r="N94" s="208" t="s">
        <v>43</v>
      </c>
      <c r="O94" s="87"/>
      <c r="P94" s="209">
        <f>O94*H94</f>
        <v>0</v>
      </c>
      <c r="Q94" s="209">
        <v>0.026440000000000002</v>
      </c>
      <c r="R94" s="209">
        <f>Q94*H94</f>
        <v>0.052880000000000003</v>
      </c>
      <c r="S94" s="209">
        <v>0.025999999999999999</v>
      </c>
      <c r="T94" s="210">
        <f>S94*H94</f>
        <v>0.051999999999999998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1" t="s">
        <v>121</v>
      </c>
      <c r="AT94" s="211" t="s">
        <v>117</v>
      </c>
      <c r="AU94" s="211" t="s">
        <v>79</v>
      </c>
      <c r="AY94" s="20" t="s">
        <v>115</v>
      </c>
      <c r="BE94" s="212">
        <f>IF(N94="základní",J94,0)</f>
        <v>0</v>
      </c>
      <c r="BF94" s="212">
        <f>IF(N94="snížená",J94,0)</f>
        <v>0</v>
      </c>
      <c r="BG94" s="212">
        <f>IF(N94="zákl. přenesená",J94,0)</f>
        <v>0</v>
      </c>
      <c r="BH94" s="212">
        <f>IF(N94="sníž. přenesená",J94,0)</f>
        <v>0</v>
      </c>
      <c r="BI94" s="212">
        <f>IF(N94="nulová",J94,0)</f>
        <v>0</v>
      </c>
      <c r="BJ94" s="20" t="s">
        <v>77</v>
      </c>
      <c r="BK94" s="212">
        <f>ROUND(I94*H94,2)</f>
        <v>0</v>
      </c>
      <c r="BL94" s="20" t="s">
        <v>121</v>
      </c>
      <c r="BM94" s="211" t="s">
        <v>130</v>
      </c>
    </row>
    <row r="95" s="2" customFormat="1">
      <c r="A95" s="41"/>
      <c r="B95" s="42"/>
      <c r="C95" s="43"/>
      <c r="D95" s="213" t="s">
        <v>123</v>
      </c>
      <c r="E95" s="43"/>
      <c r="F95" s="214" t="s">
        <v>131</v>
      </c>
      <c r="G95" s="43"/>
      <c r="H95" s="43"/>
      <c r="I95" s="215"/>
      <c r="J95" s="43"/>
      <c r="K95" s="43"/>
      <c r="L95" s="47"/>
      <c r="M95" s="216"/>
      <c r="N95" s="217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123</v>
      </c>
      <c r="AU95" s="20" t="s">
        <v>79</v>
      </c>
    </row>
    <row r="96" s="2" customFormat="1">
      <c r="A96" s="41"/>
      <c r="B96" s="42"/>
      <c r="C96" s="43"/>
      <c r="D96" s="218" t="s">
        <v>132</v>
      </c>
      <c r="E96" s="43"/>
      <c r="F96" s="219" t="s">
        <v>133</v>
      </c>
      <c r="G96" s="43"/>
      <c r="H96" s="43"/>
      <c r="I96" s="215"/>
      <c r="J96" s="43"/>
      <c r="K96" s="43"/>
      <c r="L96" s="47"/>
      <c r="M96" s="216"/>
      <c r="N96" s="217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132</v>
      </c>
      <c r="AU96" s="20" t="s">
        <v>79</v>
      </c>
    </row>
    <row r="97" s="13" customFormat="1">
      <c r="A97" s="13"/>
      <c r="B97" s="220"/>
      <c r="C97" s="221"/>
      <c r="D97" s="213" t="s">
        <v>134</v>
      </c>
      <c r="E97" s="222" t="s">
        <v>19</v>
      </c>
      <c r="F97" s="223" t="s">
        <v>135</v>
      </c>
      <c r="G97" s="221"/>
      <c r="H97" s="224">
        <v>2</v>
      </c>
      <c r="I97" s="225"/>
      <c r="J97" s="221"/>
      <c r="K97" s="221"/>
      <c r="L97" s="226"/>
      <c r="M97" s="227"/>
      <c r="N97" s="228"/>
      <c r="O97" s="228"/>
      <c r="P97" s="228"/>
      <c r="Q97" s="228"/>
      <c r="R97" s="228"/>
      <c r="S97" s="228"/>
      <c r="T97" s="22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0" t="s">
        <v>134</v>
      </c>
      <c r="AU97" s="230" t="s">
        <v>79</v>
      </c>
      <c r="AV97" s="13" t="s">
        <v>79</v>
      </c>
      <c r="AW97" s="13" t="s">
        <v>33</v>
      </c>
      <c r="AX97" s="13" t="s">
        <v>77</v>
      </c>
      <c r="AY97" s="230" t="s">
        <v>115</v>
      </c>
    </row>
    <row r="98" s="2" customFormat="1" ht="24.15" customHeight="1">
      <c r="A98" s="41"/>
      <c r="B98" s="42"/>
      <c r="C98" s="200" t="s">
        <v>136</v>
      </c>
      <c r="D98" s="200" t="s">
        <v>117</v>
      </c>
      <c r="E98" s="201" t="s">
        <v>137</v>
      </c>
      <c r="F98" s="202" t="s">
        <v>138</v>
      </c>
      <c r="G98" s="203" t="s">
        <v>128</v>
      </c>
      <c r="H98" s="204">
        <v>8</v>
      </c>
      <c r="I98" s="205"/>
      <c r="J98" s="206">
        <f>ROUND(I98*H98,2)</f>
        <v>0</v>
      </c>
      <c r="K98" s="202" t="s">
        <v>129</v>
      </c>
      <c r="L98" s="47"/>
      <c r="M98" s="207" t="s">
        <v>19</v>
      </c>
      <c r="N98" s="208" t="s">
        <v>43</v>
      </c>
      <c r="O98" s="87"/>
      <c r="P98" s="209">
        <f>O98*H98</f>
        <v>0</v>
      </c>
      <c r="Q98" s="209">
        <v>0.00022000000000000001</v>
      </c>
      <c r="R98" s="209">
        <f>Q98*H98</f>
        <v>0.0017600000000000001</v>
      </c>
      <c r="S98" s="209">
        <v>0.002</v>
      </c>
      <c r="T98" s="210">
        <f>S98*H98</f>
        <v>0.016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1" t="s">
        <v>121</v>
      </c>
      <c r="AT98" s="211" t="s">
        <v>117</v>
      </c>
      <c r="AU98" s="211" t="s">
        <v>79</v>
      </c>
      <c r="AY98" s="20" t="s">
        <v>115</v>
      </c>
      <c r="BE98" s="212">
        <f>IF(N98="základní",J98,0)</f>
        <v>0</v>
      </c>
      <c r="BF98" s="212">
        <f>IF(N98="snížená",J98,0)</f>
        <v>0</v>
      </c>
      <c r="BG98" s="212">
        <f>IF(N98="zákl. přenesená",J98,0)</f>
        <v>0</v>
      </c>
      <c r="BH98" s="212">
        <f>IF(N98="sníž. přenesená",J98,0)</f>
        <v>0</v>
      </c>
      <c r="BI98" s="212">
        <f>IF(N98="nulová",J98,0)</f>
        <v>0</v>
      </c>
      <c r="BJ98" s="20" t="s">
        <v>77</v>
      </c>
      <c r="BK98" s="212">
        <f>ROUND(I98*H98,2)</f>
        <v>0</v>
      </c>
      <c r="BL98" s="20" t="s">
        <v>121</v>
      </c>
      <c r="BM98" s="211" t="s">
        <v>139</v>
      </c>
    </row>
    <row r="99" s="2" customFormat="1">
      <c r="A99" s="41"/>
      <c r="B99" s="42"/>
      <c r="C99" s="43"/>
      <c r="D99" s="213" t="s">
        <v>123</v>
      </c>
      <c r="E99" s="43"/>
      <c r="F99" s="214" t="s">
        <v>140</v>
      </c>
      <c r="G99" s="43"/>
      <c r="H99" s="43"/>
      <c r="I99" s="215"/>
      <c r="J99" s="43"/>
      <c r="K99" s="43"/>
      <c r="L99" s="47"/>
      <c r="M99" s="216"/>
      <c r="N99" s="217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123</v>
      </c>
      <c r="AU99" s="20" t="s">
        <v>79</v>
      </c>
    </row>
    <row r="100" s="2" customFormat="1">
      <c r="A100" s="41"/>
      <c r="B100" s="42"/>
      <c r="C100" s="43"/>
      <c r="D100" s="218" t="s">
        <v>132</v>
      </c>
      <c r="E100" s="43"/>
      <c r="F100" s="219" t="s">
        <v>141</v>
      </c>
      <c r="G100" s="43"/>
      <c r="H100" s="43"/>
      <c r="I100" s="215"/>
      <c r="J100" s="43"/>
      <c r="K100" s="43"/>
      <c r="L100" s="47"/>
      <c r="M100" s="216"/>
      <c r="N100" s="217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132</v>
      </c>
      <c r="AU100" s="20" t="s">
        <v>79</v>
      </c>
    </row>
    <row r="101" s="13" customFormat="1">
      <c r="A101" s="13"/>
      <c r="B101" s="220"/>
      <c r="C101" s="221"/>
      <c r="D101" s="213" t="s">
        <v>134</v>
      </c>
      <c r="E101" s="222" t="s">
        <v>19</v>
      </c>
      <c r="F101" s="223" t="s">
        <v>142</v>
      </c>
      <c r="G101" s="221"/>
      <c r="H101" s="224">
        <v>8</v>
      </c>
      <c r="I101" s="225"/>
      <c r="J101" s="221"/>
      <c r="K101" s="221"/>
      <c r="L101" s="226"/>
      <c r="M101" s="227"/>
      <c r="N101" s="228"/>
      <c r="O101" s="228"/>
      <c r="P101" s="228"/>
      <c r="Q101" s="228"/>
      <c r="R101" s="228"/>
      <c r="S101" s="228"/>
      <c r="T101" s="22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0" t="s">
        <v>134</v>
      </c>
      <c r="AU101" s="230" t="s">
        <v>79</v>
      </c>
      <c r="AV101" s="13" t="s">
        <v>79</v>
      </c>
      <c r="AW101" s="13" t="s">
        <v>33</v>
      </c>
      <c r="AX101" s="13" t="s">
        <v>77</v>
      </c>
      <c r="AY101" s="230" t="s">
        <v>115</v>
      </c>
    </row>
    <row r="102" s="2" customFormat="1" ht="24.15" customHeight="1">
      <c r="A102" s="41"/>
      <c r="B102" s="42"/>
      <c r="C102" s="200" t="s">
        <v>121</v>
      </c>
      <c r="D102" s="200" t="s">
        <v>117</v>
      </c>
      <c r="E102" s="201" t="s">
        <v>143</v>
      </c>
      <c r="F102" s="202" t="s">
        <v>144</v>
      </c>
      <c r="G102" s="203" t="s">
        <v>128</v>
      </c>
      <c r="H102" s="204">
        <v>57.719999999999999</v>
      </c>
      <c r="I102" s="205"/>
      <c r="J102" s="206">
        <f>ROUND(I102*H102,2)</f>
        <v>0</v>
      </c>
      <c r="K102" s="202" t="s">
        <v>129</v>
      </c>
      <c r="L102" s="47"/>
      <c r="M102" s="207" t="s">
        <v>19</v>
      </c>
      <c r="N102" s="208" t="s">
        <v>43</v>
      </c>
      <c r="O102" s="87"/>
      <c r="P102" s="209">
        <f>O102*H102</f>
        <v>0</v>
      </c>
      <c r="Q102" s="209">
        <v>0.0068999999999999999</v>
      </c>
      <c r="R102" s="209">
        <f>Q102*H102</f>
        <v>0.39826800000000001</v>
      </c>
      <c r="S102" s="209">
        <v>0</v>
      </c>
      <c r="T102" s="210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1" t="s">
        <v>121</v>
      </c>
      <c r="AT102" s="211" t="s">
        <v>117</v>
      </c>
      <c r="AU102" s="211" t="s">
        <v>79</v>
      </c>
      <c r="AY102" s="20" t="s">
        <v>115</v>
      </c>
      <c r="BE102" s="212">
        <f>IF(N102="základní",J102,0)</f>
        <v>0</v>
      </c>
      <c r="BF102" s="212">
        <f>IF(N102="snížená",J102,0)</f>
        <v>0</v>
      </c>
      <c r="BG102" s="212">
        <f>IF(N102="zákl. přenesená",J102,0)</f>
        <v>0</v>
      </c>
      <c r="BH102" s="212">
        <f>IF(N102="sníž. přenesená",J102,0)</f>
        <v>0</v>
      </c>
      <c r="BI102" s="212">
        <f>IF(N102="nulová",J102,0)</f>
        <v>0</v>
      </c>
      <c r="BJ102" s="20" t="s">
        <v>77</v>
      </c>
      <c r="BK102" s="212">
        <f>ROUND(I102*H102,2)</f>
        <v>0</v>
      </c>
      <c r="BL102" s="20" t="s">
        <v>121</v>
      </c>
      <c r="BM102" s="211" t="s">
        <v>145</v>
      </c>
    </row>
    <row r="103" s="2" customFormat="1">
      <c r="A103" s="41"/>
      <c r="B103" s="42"/>
      <c r="C103" s="43"/>
      <c r="D103" s="213" t="s">
        <v>123</v>
      </c>
      <c r="E103" s="43"/>
      <c r="F103" s="214" t="s">
        <v>146</v>
      </c>
      <c r="G103" s="43"/>
      <c r="H103" s="43"/>
      <c r="I103" s="215"/>
      <c r="J103" s="43"/>
      <c r="K103" s="43"/>
      <c r="L103" s="47"/>
      <c r="M103" s="216"/>
      <c r="N103" s="217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123</v>
      </c>
      <c r="AU103" s="20" t="s">
        <v>79</v>
      </c>
    </row>
    <row r="104" s="2" customFormat="1">
      <c r="A104" s="41"/>
      <c r="B104" s="42"/>
      <c r="C104" s="43"/>
      <c r="D104" s="218" t="s">
        <v>132</v>
      </c>
      <c r="E104" s="43"/>
      <c r="F104" s="219" t="s">
        <v>147</v>
      </c>
      <c r="G104" s="43"/>
      <c r="H104" s="43"/>
      <c r="I104" s="215"/>
      <c r="J104" s="43"/>
      <c r="K104" s="43"/>
      <c r="L104" s="47"/>
      <c r="M104" s="216"/>
      <c r="N104" s="217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132</v>
      </c>
      <c r="AU104" s="20" t="s">
        <v>79</v>
      </c>
    </row>
    <row r="105" s="14" customFormat="1">
      <c r="A105" s="14"/>
      <c r="B105" s="231"/>
      <c r="C105" s="232"/>
      <c r="D105" s="213" t="s">
        <v>134</v>
      </c>
      <c r="E105" s="233" t="s">
        <v>19</v>
      </c>
      <c r="F105" s="234" t="s">
        <v>148</v>
      </c>
      <c r="G105" s="232"/>
      <c r="H105" s="233" t="s">
        <v>19</v>
      </c>
      <c r="I105" s="235"/>
      <c r="J105" s="232"/>
      <c r="K105" s="232"/>
      <c r="L105" s="236"/>
      <c r="M105" s="237"/>
      <c r="N105" s="238"/>
      <c r="O105" s="238"/>
      <c r="P105" s="238"/>
      <c r="Q105" s="238"/>
      <c r="R105" s="238"/>
      <c r="S105" s="238"/>
      <c r="T105" s="239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0" t="s">
        <v>134</v>
      </c>
      <c r="AU105" s="240" t="s">
        <v>79</v>
      </c>
      <c r="AV105" s="14" t="s">
        <v>77</v>
      </c>
      <c r="AW105" s="14" t="s">
        <v>33</v>
      </c>
      <c r="AX105" s="14" t="s">
        <v>72</v>
      </c>
      <c r="AY105" s="240" t="s">
        <v>115</v>
      </c>
    </row>
    <row r="106" s="13" customFormat="1">
      <c r="A106" s="13"/>
      <c r="B106" s="220"/>
      <c r="C106" s="221"/>
      <c r="D106" s="213" t="s">
        <v>134</v>
      </c>
      <c r="E106" s="222" t="s">
        <v>19</v>
      </c>
      <c r="F106" s="223" t="s">
        <v>149</v>
      </c>
      <c r="G106" s="221"/>
      <c r="H106" s="224">
        <v>49.920000000000002</v>
      </c>
      <c r="I106" s="225"/>
      <c r="J106" s="221"/>
      <c r="K106" s="221"/>
      <c r="L106" s="226"/>
      <c r="M106" s="227"/>
      <c r="N106" s="228"/>
      <c r="O106" s="228"/>
      <c r="P106" s="228"/>
      <c r="Q106" s="228"/>
      <c r="R106" s="228"/>
      <c r="S106" s="228"/>
      <c r="T106" s="22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0" t="s">
        <v>134</v>
      </c>
      <c r="AU106" s="230" t="s">
        <v>79</v>
      </c>
      <c r="AV106" s="13" t="s">
        <v>79</v>
      </c>
      <c r="AW106" s="13" t="s">
        <v>33</v>
      </c>
      <c r="AX106" s="13" t="s">
        <v>72</v>
      </c>
      <c r="AY106" s="230" t="s">
        <v>115</v>
      </c>
    </row>
    <row r="107" s="13" customFormat="1">
      <c r="A107" s="13"/>
      <c r="B107" s="220"/>
      <c r="C107" s="221"/>
      <c r="D107" s="213" t="s">
        <v>134</v>
      </c>
      <c r="E107" s="222" t="s">
        <v>19</v>
      </c>
      <c r="F107" s="223" t="s">
        <v>150</v>
      </c>
      <c r="G107" s="221"/>
      <c r="H107" s="224">
        <v>7.7999999999999998</v>
      </c>
      <c r="I107" s="225"/>
      <c r="J107" s="221"/>
      <c r="K107" s="221"/>
      <c r="L107" s="226"/>
      <c r="M107" s="227"/>
      <c r="N107" s="228"/>
      <c r="O107" s="228"/>
      <c r="P107" s="228"/>
      <c r="Q107" s="228"/>
      <c r="R107" s="228"/>
      <c r="S107" s="228"/>
      <c r="T107" s="22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0" t="s">
        <v>134</v>
      </c>
      <c r="AU107" s="230" t="s">
        <v>79</v>
      </c>
      <c r="AV107" s="13" t="s">
        <v>79</v>
      </c>
      <c r="AW107" s="13" t="s">
        <v>33</v>
      </c>
      <c r="AX107" s="13" t="s">
        <v>72</v>
      </c>
      <c r="AY107" s="230" t="s">
        <v>115</v>
      </c>
    </row>
    <row r="108" s="15" customFormat="1">
      <c r="A108" s="15"/>
      <c r="B108" s="241"/>
      <c r="C108" s="242"/>
      <c r="D108" s="213" t="s">
        <v>134</v>
      </c>
      <c r="E108" s="243" t="s">
        <v>19</v>
      </c>
      <c r="F108" s="244" t="s">
        <v>151</v>
      </c>
      <c r="G108" s="242"/>
      <c r="H108" s="245">
        <v>57.719999999999999</v>
      </c>
      <c r="I108" s="246"/>
      <c r="J108" s="242"/>
      <c r="K108" s="242"/>
      <c r="L108" s="247"/>
      <c r="M108" s="248"/>
      <c r="N108" s="249"/>
      <c r="O108" s="249"/>
      <c r="P108" s="249"/>
      <c r="Q108" s="249"/>
      <c r="R108" s="249"/>
      <c r="S108" s="249"/>
      <c r="T108" s="250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1" t="s">
        <v>134</v>
      </c>
      <c r="AU108" s="251" t="s">
        <v>79</v>
      </c>
      <c r="AV108" s="15" t="s">
        <v>121</v>
      </c>
      <c r="AW108" s="15" t="s">
        <v>33</v>
      </c>
      <c r="AX108" s="15" t="s">
        <v>77</v>
      </c>
      <c r="AY108" s="251" t="s">
        <v>115</v>
      </c>
    </row>
    <row r="109" s="2" customFormat="1" ht="37.8" customHeight="1">
      <c r="A109" s="41"/>
      <c r="B109" s="42"/>
      <c r="C109" s="200" t="s">
        <v>152</v>
      </c>
      <c r="D109" s="200" t="s">
        <v>117</v>
      </c>
      <c r="E109" s="201" t="s">
        <v>153</v>
      </c>
      <c r="F109" s="202" t="s">
        <v>154</v>
      </c>
      <c r="G109" s="203" t="s">
        <v>120</v>
      </c>
      <c r="H109" s="204">
        <v>2</v>
      </c>
      <c r="I109" s="205"/>
      <c r="J109" s="206">
        <f>ROUND(I109*H109,2)</f>
        <v>0</v>
      </c>
      <c r="K109" s="202" t="s">
        <v>19</v>
      </c>
      <c r="L109" s="47"/>
      <c r="M109" s="207" t="s">
        <v>19</v>
      </c>
      <c r="N109" s="208" t="s">
        <v>43</v>
      </c>
      <c r="O109" s="87"/>
      <c r="P109" s="209">
        <f>O109*H109</f>
        <v>0</v>
      </c>
      <c r="Q109" s="209">
        <v>0.0091299999999999992</v>
      </c>
      <c r="R109" s="209">
        <f>Q109*H109</f>
        <v>0.018259999999999998</v>
      </c>
      <c r="S109" s="209">
        <v>0.0071999999999999998</v>
      </c>
      <c r="T109" s="210">
        <f>S109*H109</f>
        <v>0.0144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1" t="s">
        <v>121</v>
      </c>
      <c r="AT109" s="211" t="s">
        <v>117</v>
      </c>
      <c r="AU109" s="211" t="s">
        <v>79</v>
      </c>
      <c r="AY109" s="20" t="s">
        <v>115</v>
      </c>
      <c r="BE109" s="212">
        <f>IF(N109="základní",J109,0)</f>
        <v>0</v>
      </c>
      <c r="BF109" s="212">
        <f>IF(N109="snížená",J109,0)</f>
        <v>0</v>
      </c>
      <c r="BG109" s="212">
        <f>IF(N109="zákl. přenesená",J109,0)</f>
        <v>0</v>
      </c>
      <c r="BH109" s="212">
        <f>IF(N109="sníž. přenesená",J109,0)</f>
        <v>0</v>
      </c>
      <c r="BI109" s="212">
        <f>IF(N109="nulová",J109,0)</f>
        <v>0</v>
      </c>
      <c r="BJ109" s="20" t="s">
        <v>77</v>
      </c>
      <c r="BK109" s="212">
        <f>ROUND(I109*H109,2)</f>
        <v>0</v>
      </c>
      <c r="BL109" s="20" t="s">
        <v>121</v>
      </c>
      <c r="BM109" s="211" t="s">
        <v>155</v>
      </c>
    </row>
    <row r="110" s="2" customFormat="1">
      <c r="A110" s="41"/>
      <c r="B110" s="42"/>
      <c r="C110" s="43"/>
      <c r="D110" s="213" t="s">
        <v>123</v>
      </c>
      <c r="E110" s="43"/>
      <c r="F110" s="214" t="s">
        <v>156</v>
      </c>
      <c r="G110" s="43"/>
      <c r="H110" s="43"/>
      <c r="I110" s="215"/>
      <c r="J110" s="43"/>
      <c r="K110" s="43"/>
      <c r="L110" s="47"/>
      <c r="M110" s="216"/>
      <c r="N110" s="217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123</v>
      </c>
      <c r="AU110" s="20" t="s">
        <v>79</v>
      </c>
    </row>
    <row r="111" s="13" customFormat="1">
      <c r="A111" s="13"/>
      <c r="B111" s="220"/>
      <c r="C111" s="221"/>
      <c r="D111" s="213" t="s">
        <v>134</v>
      </c>
      <c r="E111" s="222" t="s">
        <v>19</v>
      </c>
      <c r="F111" s="223" t="s">
        <v>157</v>
      </c>
      <c r="G111" s="221"/>
      <c r="H111" s="224">
        <v>2</v>
      </c>
      <c r="I111" s="225"/>
      <c r="J111" s="221"/>
      <c r="K111" s="221"/>
      <c r="L111" s="226"/>
      <c r="M111" s="227"/>
      <c r="N111" s="228"/>
      <c r="O111" s="228"/>
      <c r="P111" s="228"/>
      <c r="Q111" s="228"/>
      <c r="R111" s="228"/>
      <c r="S111" s="228"/>
      <c r="T111" s="22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0" t="s">
        <v>134</v>
      </c>
      <c r="AU111" s="230" t="s">
        <v>79</v>
      </c>
      <c r="AV111" s="13" t="s">
        <v>79</v>
      </c>
      <c r="AW111" s="13" t="s">
        <v>33</v>
      </c>
      <c r="AX111" s="13" t="s">
        <v>77</v>
      </c>
      <c r="AY111" s="230" t="s">
        <v>115</v>
      </c>
    </row>
    <row r="112" s="2" customFormat="1" ht="44.25" customHeight="1">
      <c r="A112" s="41"/>
      <c r="B112" s="42"/>
      <c r="C112" s="200" t="s">
        <v>124</v>
      </c>
      <c r="D112" s="200" t="s">
        <v>117</v>
      </c>
      <c r="E112" s="201" t="s">
        <v>158</v>
      </c>
      <c r="F112" s="202" t="s">
        <v>159</v>
      </c>
      <c r="G112" s="203" t="s">
        <v>120</v>
      </c>
      <c r="H112" s="204">
        <v>22</v>
      </c>
      <c r="I112" s="205"/>
      <c r="J112" s="206">
        <f>ROUND(I112*H112,2)</f>
        <v>0</v>
      </c>
      <c r="K112" s="202" t="s">
        <v>19</v>
      </c>
      <c r="L112" s="47"/>
      <c r="M112" s="207" t="s">
        <v>19</v>
      </c>
      <c r="N112" s="208" t="s">
        <v>43</v>
      </c>
      <c r="O112" s="87"/>
      <c r="P112" s="209">
        <f>O112*H112</f>
        <v>0</v>
      </c>
      <c r="Q112" s="209">
        <v>0.0114</v>
      </c>
      <c r="R112" s="209">
        <f>Q112*H112</f>
        <v>0.25080000000000002</v>
      </c>
      <c r="S112" s="209">
        <v>0.014749999999999999</v>
      </c>
      <c r="T112" s="210">
        <f>S112*H112</f>
        <v>0.32450000000000001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1" t="s">
        <v>121</v>
      </c>
      <c r="AT112" s="211" t="s">
        <v>117</v>
      </c>
      <c r="AU112" s="211" t="s">
        <v>79</v>
      </c>
      <c r="AY112" s="20" t="s">
        <v>115</v>
      </c>
      <c r="BE112" s="212">
        <f>IF(N112="základní",J112,0)</f>
        <v>0</v>
      </c>
      <c r="BF112" s="212">
        <f>IF(N112="snížená",J112,0)</f>
        <v>0</v>
      </c>
      <c r="BG112" s="212">
        <f>IF(N112="zákl. přenesená",J112,0)</f>
        <v>0</v>
      </c>
      <c r="BH112" s="212">
        <f>IF(N112="sníž. přenesená",J112,0)</f>
        <v>0</v>
      </c>
      <c r="BI112" s="212">
        <f>IF(N112="nulová",J112,0)</f>
        <v>0</v>
      </c>
      <c r="BJ112" s="20" t="s">
        <v>77</v>
      </c>
      <c r="BK112" s="212">
        <f>ROUND(I112*H112,2)</f>
        <v>0</v>
      </c>
      <c r="BL112" s="20" t="s">
        <v>121</v>
      </c>
      <c r="BM112" s="211" t="s">
        <v>160</v>
      </c>
    </row>
    <row r="113" s="2" customFormat="1">
      <c r="A113" s="41"/>
      <c r="B113" s="42"/>
      <c r="C113" s="43"/>
      <c r="D113" s="213" t="s">
        <v>123</v>
      </c>
      <c r="E113" s="43"/>
      <c r="F113" s="214" t="s">
        <v>161</v>
      </c>
      <c r="G113" s="43"/>
      <c r="H113" s="43"/>
      <c r="I113" s="215"/>
      <c r="J113" s="43"/>
      <c r="K113" s="43"/>
      <c r="L113" s="47"/>
      <c r="M113" s="216"/>
      <c r="N113" s="217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123</v>
      </c>
      <c r="AU113" s="20" t="s">
        <v>79</v>
      </c>
    </row>
    <row r="114" s="14" customFormat="1">
      <c r="A114" s="14"/>
      <c r="B114" s="231"/>
      <c r="C114" s="232"/>
      <c r="D114" s="213" t="s">
        <v>134</v>
      </c>
      <c r="E114" s="233" t="s">
        <v>19</v>
      </c>
      <c r="F114" s="234" t="s">
        <v>162</v>
      </c>
      <c r="G114" s="232"/>
      <c r="H114" s="233" t="s">
        <v>19</v>
      </c>
      <c r="I114" s="235"/>
      <c r="J114" s="232"/>
      <c r="K114" s="232"/>
      <c r="L114" s="236"/>
      <c r="M114" s="237"/>
      <c r="N114" s="238"/>
      <c r="O114" s="238"/>
      <c r="P114" s="238"/>
      <c r="Q114" s="238"/>
      <c r="R114" s="238"/>
      <c r="S114" s="238"/>
      <c r="T114" s="239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0" t="s">
        <v>134</v>
      </c>
      <c r="AU114" s="240" t="s">
        <v>79</v>
      </c>
      <c r="AV114" s="14" t="s">
        <v>77</v>
      </c>
      <c r="AW114" s="14" t="s">
        <v>33</v>
      </c>
      <c r="AX114" s="14" t="s">
        <v>72</v>
      </c>
      <c r="AY114" s="240" t="s">
        <v>115</v>
      </c>
    </row>
    <row r="115" s="13" customFormat="1">
      <c r="A115" s="13"/>
      <c r="B115" s="220"/>
      <c r="C115" s="221"/>
      <c r="D115" s="213" t="s">
        <v>134</v>
      </c>
      <c r="E115" s="222" t="s">
        <v>19</v>
      </c>
      <c r="F115" s="223" t="s">
        <v>163</v>
      </c>
      <c r="G115" s="221"/>
      <c r="H115" s="224">
        <v>3</v>
      </c>
      <c r="I115" s="225"/>
      <c r="J115" s="221"/>
      <c r="K115" s="221"/>
      <c r="L115" s="226"/>
      <c r="M115" s="227"/>
      <c r="N115" s="228"/>
      <c r="O115" s="228"/>
      <c r="P115" s="228"/>
      <c r="Q115" s="228"/>
      <c r="R115" s="228"/>
      <c r="S115" s="228"/>
      <c r="T115" s="22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0" t="s">
        <v>134</v>
      </c>
      <c r="AU115" s="230" t="s">
        <v>79</v>
      </c>
      <c r="AV115" s="13" t="s">
        <v>79</v>
      </c>
      <c r="AW115" s="13" t="s">
        <v>33</v>
      </c>
      <c r="AX115" s="13" t="s">
        <v>72</v>
      </c>
      <c r="AY115" s="230" t="s">
        <v>115</v>
      </c>
    </row>
    <row r="116" s="13" customFormat="1">
      <c r="A116" s="13"/>
      <c r="B116" s="220"/>
      <c r="C116" s="221"/>
      <c r="D116" s="213" t="s">
        <v>134</v>
      </c>
      <c r="E116" s="222" t="s">
        <v>19</v>
      </c>
      <c r="F116" s="223" t="s">
        <v>164</v>
      </c>
      <c r="G116" s="221"/>
      <c r="H116" s="224">
        <v>3</v>
      </c>
      <c r="I116" s="225"/>
      <c r="J116" s="221"/>
      <c r="K116" s="221"/>
      <c r="L116" s="226"/>
      <c r="M116" s="227"/>
      <c r="N116" s="228"/>
      <c r="O116" s="228"/>
      <c r="P116" s="228"/>
      <c r="Q116" s="228"/>
      <c r="R116" s="228"/>
      <c r="S116" s="228"/>
      <c r="T116" s="22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0" t="s">
        <v>134</v>
      </c>
      <c r="AU116" s="230" t="s">
        <v>79</v>
      </c>
      <c r="AV116" s="13" t="s">
        <v>79</v>
      </c>
      <c r="AW116" s="13" t="s">
        <v>33</v>
      </c>
      <c r="AX116" s="13" t="s">
        <v>72</v>
      </c>
      <c r="AY116" s="230" t="s">
        <v>115</v>
      </c>
    </row>
    <row r="117" s="13" customFormat="1">
      <c r="A117" s="13"/>
      <c r="B117" s="220"/>
      <c r="C117" s="221"/>
      <c r="D117" s="213" t="s">
        <v>134</v>
      </c>
      <c r="E117" s="222" t="s">
        <v>19</v>
      </c>
      <c r="F117" s="223" t="s">
        <v>165</v>
      </c>
      <c r="G117" s="221"/>
      <c r="H117" s="224">
        <v>16</v>
      </c>
      <c r="I117" s="225"/>
      <c r="J117" s="221"/>
      <c r="K117" s="221"/>
      <c r="L117" s="226"/>
      <c r="M117" s="227"/>
      <c r="N117" s="228"/>
      <c r="O117" s="228"/>
      <c r="P117" s="228"/>
      <c r="Q117" s="228"/>
      <c r="R117" s="228"/>
      <c r="S117" s="228"/>
      <c r="T117" s="22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0" t="s">
        <v>134</v>
      </c>
      <c r="AU117" s="230" t="s">
        <v>79</v>
      </c>
      <c r="AV117" s="13" t="s">
        <v>79</v>
      </c>
      <c r="AW117" s="13" t="s">
        <v>33</v>
      </c>
      <c r="AX117" s="13" t="s">
        <v>72</v>
      </c>
      <c r="AY117" s="230" t="s">
        <v>115</v>
      </c>
    </row>
    <row r="118" s="15" customFormat="1">
      <c r="A118" s="15"/>
      <c r="B118" s="241"/>
      <c r="C118" s="242"/>
      <c r="D118" s="213" t="s">
        <v>134</v>
      </c>
      <c r="E118" s="243" t="s">
        <v>19</v>
      </c>
      <c r="F118" s="244" t="s">
        <v>151</v>
      </c>
      <c r="G118" s="242"/>
      <c r="H118" s="245">
        <v>22</v>
      </c>
      <c r="I118" s="246"/>
      <c r="J118" s="242"/>
      <c r="K118" s="242"/>
      <c r="L118" s="247"/>
      <c r="M118" s="248"/>
      <c r="N118" s="249"/>
      <c r="O118" s="249"/>
      <c r="P118" s="249"/>
      <c r="Q118" s="249"/>
      <c r="R118" s="249"/>
      <c r="S118" s="249"/>
      <c r="T118" s="250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1" t="s">
        <v>134</v>
      </c>
      <c r="AU118" s="251" t="s">
        <v>79</v>
      </c>
      <c r="AV118" s="15" t="s">
        <v>121</v>
      </c>
      <c r="AW118" s="15" t="s">
        <v>33</v>
      </c>
      <c r="AX118" s="15" t="s">
        <v>77</v>
      </c>
      <c r="AY118" s="251" t="s">
        <v>115</v>
      </c>
    </row>
    <row r="119" s="2" customFormat="1" ht="44.25" customHeight="1">
      <c r="A119" s="41"/>
      <c r="B119" s="42"/>
      <c r="C119" s="200" t="s">
        <v>166</v>
      </c>
      <c r="D119" s="200" t="s">
        <v>117</v>
      </c>
      <c r="E119" s="201" t="s">
        <v>167</v>
      </c>
      <c r="F119" s="202" t="s">
        <v>168</v>
      </c>
      <c r="G119" s="203" t="s">
        <v>120</v>
      </c>
      <c r="H119" s="204">
        <v>9</v>
      </c>
      <c r="I119" s="205"/>
      <c r="J119" s="206">
        <f>ROUND(I119*H119,2)</f>
        <v>0</v>
      </c>
      <c r="K119" s="202" t="s">
        <v>19</v>
      </c>
      <c r="L119" s="47"/>
      <c r="M119" s="207" t="s">
        <v>19</v>
      </c>
      <c r="N119" s="208" t="s">
        <v>43</v>
      </c>
      <c r="O119" s="87"/>
      <c r="P119" s="209">
        <f>O119*H119</f>
        <v>0</v>
      </c>
      <c r="Q119" s="209">
        <v>0.016330000000000001</v>
      </c>
      <c r="R119" s="209">
        <f>Q119*H119</f>
        <v>0.14697000000000002</v>
      </c>
      <c r="S119" s="209">
        <v>0.017999999999999999</v>
      </c>
      <c r="T119" s="210">
        <f>S119*H119</f>
        <v>0.16199999999999998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1" t="s">
        <v>121</v>
      </c>
      <c r="AT119" s="211" t="s">
        <v>117</v>
      </c>
      <c r="AU119" s="211" t="s">
        <v>79</v>
      </c>
      <c r="AY119" s="20" t="s">
        <v>115</v>
      </c>
      <c r="BE119" s="212">
        <f>IF(N119="základní",J119,0)</f>
        <v>0</v>
      </c>
      <c r="BF119" s="212">
        <f>IF(N119="snížená",J119,0)</f>
        <v>0</v>
      </c>
      <c r="BG119" s="212">
        <f>IF(N119="zákl. přenesená",J119,0)</f>
        <v>0</v>
      </c>
      <c r="BH119" s="212">
        <f>IF(N119="sníž. přenesená",J119,0)</f>
        <v>0</v>
      </c>
      <c r="BI119" s="212">
        <f>IF(N119="nulová",J119,0)</f>
        <v>0</v>
      </c>
      <c r="BJ119" s="20" t="s">
        <v>77</v>
      </c>
      <c r="BK119" s="212">
        <f>ROUND(I119*H119,2)</f>
        <v>0</v>
      </c>
      <c r="BL119" s="20" t="s">
        <v>121</v>
      </c>
      <c r="BM119" s="211" t="s">
        <v>169</v>
      </c>
    </row>
    <row r="120" s="2" customFormat="1">
      <c r="A120" s="41"/>
      <c r="B120" s="42"/>
      <c r="C120" s="43"/>
      <c r="D120" s="213" t="s">
        <v>123</v>
      </c>
      <c r="E120" s="43"/>
      <c r="F120" s="214" t="s">
        <v>170</v>
      </c>
      <c r="G120" s="43"/>
      <c r="H120" s="43"/>
      <c r="I120" s="215"/>
      <c r="J120" s="43"/>
      <c r="K120" s="43"/>
      <c r="L120" s="47"/>
      <c r="M120" s="216"/>
      <c r="N120" s="217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123</v>
      </c>
      <c r="AU120" s="20" t="s">
        <v>79</v>
      </c>
    </row>
    <row r="121" s="14" customFormat="1">
      <c r="A121" s="14"/>
      <c r="B121" s="231"/>
      <c r="C121" s="232"/>
      <c r="D121" s="213" t="s">
        <v>134</v>
      </c>
      <c r="E121" s="233" t="s">
        <v>19</v>
      </c>
      <c r="F121" s="234" t="s">
        <v>162</v>
      </c>
      <c r="G121" s="232"/>
      <c r="H121" s="233" t="s">
        <v>19</v>
      </c>
      <c r="I121" s="235"/>
      <c r="J121" s="232"/>
      <c r="K121" s="232"/>
      <c r="L121" s="236"/>
      <c r="M121" s="237"/>
      <c r="N121" s="238"/>
      <c r="O121" s="238"/>
      <c r="P121" s="238"/>
      <c r="Q121" s="238"/>
      <c r="R121" s="238"/>
      <c r="S121" s="238"/>
      <c r="T121" s="239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0" t="s">
        <v>134</v>
      </c>
      <c r="AU121" s="240" t="s">
        <v>79</v>
      </c>
      <c r="AV121" s="14" t="s">
        <v>77</v>
      </c>
      <c r="AW121" s="14" t="s">
        <v>33</v>
      </c>
      <c r="AX121" s="14" t="s">
        <v>72</v>
      </c>
      <c r="AY121" s="240" t="s">
        <v>115</v>
      </c>
    </row>
    <row r="122" s="13" customFormat="1">
      <c r="A122" s="13"/>
      <c r="B122" s="220"/>
      <c r="C122" s="221"/>
      <c r="D122" s="213" t="s">
        <v>134</v>
      </c>
      <c r="E122" s="222" t="s">
        <v>19</v>
      </c>
      <c r="F122" s="223" t="s">
        <v>171</v>
      </c>
      <c r="G122" s="221"/>
      <c r="H122" s="224">
        <v>9</v>
      </c>
      <c r="I122" s="225"/>
      <c r="J122" s="221"/>
      <c r="K122" s="221"/>
      <c r="L122" s="226"/>
      <c r="M122" s="227"/>
      <c r="N122" s="228"/>
      <c r="O122" s="228"/>
      <c r="P122" s="228"/>
      <c r="Q122" s="228"/>
      <c r="R122" s="228"/>
      <c r="S122" s="228"/>
      <c r="T122" s="22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0" t="s">
        <v>134</v>
      </c>
      <c r="AU122" s="230" t="s">
        <v>79</v>
      </c>
      <c r="AV122" s="13" t="s">
        <v>79</v>
      </c>
      <c r="AW122" s="13" t="s">
        <v>33</v>
      </c>
      <c r="AX122" s="13" t="s">
        <v>77</v>
      </c>
      <c r="AY122" s="230" t="s">
        <v>115</v>
      </c>
    </row>
    <row r="123" s="2" customFormat="1" ht="44.25" customHeight="1">
      <c r="A123" s="41"/>
      <c r="B123" s="42"/>
      <c r="C123" s="200" t="s">
        <v>172</v>
      </c>
      <c r="D123" s="200" t="s">
        <v>117</v>
      </c>
      <c r="E123" s="201" t="s">
        <v>173</v>
      </c>
      <c r="F123" s="202" t="s">
        <v>174</v>
      </c>
      <c r="G123" s="203" t="s">
        <v>120</v>
      </c>
      <c r="H123" s="204">
        <v>3</v>
      </c>
      <c r="I123" s="205"/>
      <c r="J123" s="206">
        <f>ROUND(I123*H123,2)</f>
        <v>0</v>
      </c>
      <c r="K123" s="202" t="s">
        <v>19</v>
      </c>
      <c r="L123" s="47"/>
      <c r="M123" s="207" t="s">
        <v>19</v>
      </c>
      <c r="N123" s="208" t="s">
        <v>43</v>
      </c>
      <c r="O123" s="87"/>
      <c r="P123" s="209">
        <f>O123*H123</f>
        <v>0</v>
      </c>
      <c r="Q123" s="209">
        <v>0.022749999999999999</v>
      </c>
      <c r="R123" s="209">
        <f>Q123*H123</f>
        <v>0.068250000000000005</v>
      </c>
      <c r="S123" s="209">
        <v>0.029499999999999998</v>
      </c>
      <c r="T123" s="210">
        <f>S123*H123</f>
        <v>0.088499999999999995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1" t="s">
        <v>121</v>
      </c>
      <c r="AT123" s="211" t="s">
        <v>117</v>
      </c>
      <c r="AU123" s="211" t="s">
        <v>79</v>
      </c>
      <c r="AY123" s="20" t="s">
        <v>115</v>
      </c>
      <c r="BE123" s="212">
        <f>IF(N123="základní",J123,0)</f>
        <v>0</v>
      </c>
      <c r="BF123" s="212">
        <f>IF(N123="snížená",J123,0)</f>
        <v>0</v>
      </c>
      <c r="BG123" s="212">
        <f>IF(N123="zákl. přenesená",J123,0)</f>
        <v>0</v>
      </c>
      <c r="BH123" s="212">
        <f>IF(N123="sníž. přenesená",J123,0)</f>
        <v>0</v>
      </c>
      <c r="BI123" s="212">
        <f>IF(N123="nulová",J123,0)</f>
        <v>0</v>
      </c>
      <c r="BJ123" s="20" t="s">
        <v>77</v>
      </c>
      <c r="BK123" s="212">
        <f>ROUND(I123*H123,2)</f>
        <v>0</v>
      </c>
      <c r="BL123" s="20" t="s">
        <v>121</v>
      </c>
      <c r="BM123" s="211" t="s">
        <v>175</v>
      </c>
    </row>
    <row r="124" s="2" customFormat="1">
      <c r="A124" s="41"/>
      <c r="B124" s="42"/>
      <c r="C124" s="43"/>
      <c r="D124" s="213" t="s">
        <v>123</v>
      </c>
      <c r="E124" s="43"/>
      <c r="F124" s="214" t="s">
        <v>176</v>
      </c>
      <c r="G124" s="43"/>
      <c r="H124" s="43"/>
      <c r="I124" s="215"/>
      <c r="J124" s="43"/>
      <c r="K124" s="43"/>
      <c r="L124" s="47"/>
      <c r="M124" s="216"/>
      <c r="N124" s="217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123</v>
      </c>
      <c r="AU124" s="20" t="s">
        <v>79</v>
      </c>
    </row>
    <row r="125" s="14" customFormat="1">
      <c r="A125" s="14"/>
      <c r="B125" s="231"/>
      <c r="C125" s="232"/>
      <c r="D125" s="213" t="s">
        <v>134</v>
      </c>
      <c r="E125" s="233" t="s">
        <v>19</v>
      </c>
      <c r="F125" s="234" t="s">
        <v>162</v>
      </c>
      <c r="G125" s="232"/>
      <c r="H125" s="233" t="s">
        <v>19</v>
      </c>
      <c r="I125" s="235"/>
      <c r="J125" s="232"/>
      <c r="K125" s="232"/>
      <c r="L125" s="236"/>
      <c r="M125" s="237"/>
      <c r="N125" s="238"/>
      <c r="O125" s="238"/>
      <c r="P125" s="238"/>
      <c r="Q125" s="238"/>
      <c r="R125" s="238"/>
      <c r="S125" s="238"/>
      <c r="T125" s="239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0" t="s">
        <v>134</v>
      </c>
      <c r="AU125" s="240" t="s">
        <v>79</v>
      </c>
      <c r="AV125" s="14" t="s">
        <v>77</v>
      </c>
      <c r="AW125" s="14" t="s">
        <v>33</v>
      </c>
      <c r="AX125" s="14" t="s">
        <v>72</v>
      </c>
      <c r="AY125" s="240" t="s">
        <v>115</v>
      </c>
    </row>
    <row r="126" s="13" customFormat="1">
      <c r="A126" s="13"/>
      <c r="B126" s="220"/>
      <c r="C126" s="221"/>
      <c r="D126" s="213" t="s">
        <v>134</v>
      </c>
      <c r="E126" s="222" t="s">
        <v>19</v>
      </c>
      <c r="F126" s="223" t="s">
        <v>177</v>
      </c>
      <c r="G126" s="221"/>
      <c r="H126" s="224">
        <v>2</v>
      </c>
      <c r="I126" s="225"/>
      <c r="J126" s="221"/>
      <c r="K126" s="221"/>
      <c r="L126" s="226"/>
      <c r="M126" s="227"/>
      <c r="N126" s="228"/>
      <c r="O126" s="228"/>
      <c r="P126" s="228"/>
      <c r="Q126" s="228"/>
      <c r="R126" s="228"/>
      <c r="S126" s="228"/>
      <c r="T126" s="22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0" t="s">
        <v>134</v>
      </c>
      <c r="AU126" s="230" t="s">
        <v>79</v>
      </c>
      <c r="AV126" s="13" t="s">
        <v>79</v>
      </c>
      <c r="AW126" s="13" t="s">
        <v>33</v>
      </c>
      <c r="AX126" s="13" t="s">
        <v>72</v>
      </c>
      <c r="AY126" s="230" t="s">
        <v>115</v>
      </c>
    </row>
    <row r="127" s="13" customFormat="1">
      <c r="A127" s="13"/>
      <c r="B127" s="220"/>
      <c r="C127" s="221"/>
      <c r="D127" s="213" t="s">
        <v>134</v>
      </c>
      <c r="E127" s="222" t="s">
        <v>19</v>
      </c>
      <c r="F127" s="223" t="s">
        <v>178</v>
      </c>
      <c r="G127" s="221"/>
      <c r="H127" s="224">
        <v>1</v>
      </c>
      <c r="I127" s="225"/>
      <c r="J127" s="221"/>
      <c r="K127" s="221"/>
      <c r="L127" s="226"/>
      <c r="M127" s="227"/>
      <c r="N127" s="228"/>
      <c r="O127" s="228"/>
      <c r="P127" s="228"/>
      <c r="Q127" s="228"/>
      <c r="R127" s="228"/>
      <c r="S127" s="228"/>
      <c r="T127" s="22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0" t="s">
        <v>134</v>
      </c>
      <c r="AU127" s="230" t="s">
        <v>79</v>
      </c>
      <c r="AV127" s="13" t="s">
        <v>79</v>
      </c>
      <c r="AW127" s="13" t="s">
        <v>33</v>
      </c>
      <c r="AX127" s="13" t="s">
        <v>72</v>
      </c>
      <c r="AY127" s="230" t="s">
        <v>115</v>
      </c>
    </row>
    <row r="128" s="15" customFormat="1">
      <c r="A128" s="15"/>
      <c r="B128" s="241"/>
      <c r="C128" s="242"/>
      <c r="D128" s="213" t="s">
        <v>134</v>
      </c>
      <c r="E128" s="243" t="s">
        <v>19</v>
      </c>
      <c r="F128" s="244" t="s">
        <v>151</v>
      </c>
      <c r="G128" s="242"/>
      <c r="H128" s="245">
        <v>3</v>
      </c>
      <c r="I128" s="246"/>
      <c r="J128" s="242"/>
      <c r="K128" s="242"/>
      <c r="L128" s="247"/>
      <c r="M128" s="248"/>
      <c r="N128" s="249"/>
      <c r="O128" s="249"/>
      <c r="P128" s="249"/>
      <c r="Q128" s="249"/>
      <c r="R128" s="249"/>
      <c r="S128" s="249"/>
      <c r="T128" s="250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1" t="s">
        <v>134</v>
      </c>
      <c r="AU128" s="251" t="s">
        <v>79</v>
      </c>
      <c r="AV128" s="15" t="s">
        <v>121</v>
      </c>
      <c r="AW128" s="15" t="s">
        <v>33</v>
      </c>
      <c r="AX128" s="15" t="s">
        <v>77</v>
      </c>
      <c r="AY128" s="251" t="s">
        <v>115</v>
      </c>
    </row>
    <row r="129" s="2" customFormat="1" ht="44.25" customHeight="1">
      <c r="A129" s="41"/>
      <c r="B129" s="42"/>
      <c r="C129" s="200" t="s">
        <v>179</v>
      </c>
      <c r="D129" s="200" t="s">
        <v>117</v>
      </c>
      <c r="E129" s="201" t="s">
        <v>180</v>
      </c>
      <c r="F129" s="202" t="s">
        <v>181</v>
      </c>
      <c r="G129" s="203" t="s">
        <v>120</v>
      </c>
      <c r="H129" s="204">
        <v>2</v>
      </c>
      <c r="I129" s="205"/>
      <c r="J129" s="206">
        <f>ROUND(I129*H129,2)</f>
        <v>0</v>
      </c>
      <c r="K129" s="202" t="s">
        <v>19</v>
      </c>
      <c r="L129" s="47"/>
      <c r="M129" s="207" t="s">
        <v>19</v>
      </c>
      <c r="N129" s="208" t="s">
        <v>43</v>
      </c>
      <c r="O129" s="87"/>
      <c r="P129" s="209">
        <f>O129*H129</f>
        <v>0</v>
      </c>
      <c r="Q129" s="209">
        <v>0.032669999999999998</v>
      </c>
      <c r="R129" s="209">
        <f>Q129*H129</f>
        <v>0.065339999999999995</v>
      </c>
      <c r="S129" s="209">
        <v>0.035999999999999997</v>
      </c>
      <c r="T129" s="210">
        <f>S129*H129</f>
        <v>0.071999999999999995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1" t="s">
        <v>121</v>
      </c>
      <c r="AT129" s="211" t="s">
        <v>117</v>
      </c>
      <c r="AU129" s="211" t="s">
        <v>79</v>
      </c>
      <c r="AY129" s="20" t="s">
        <v>115</v>
      </c>
      <c r="BE129" s="212">
        <f>IF(N129="základní",J129,0)</f>
        <v>0</v>
      </c>
      <c r="BF129" s="212">
        <f>IF(N129="snížená",J129,0)</f>
        <v>0</v>
      </c>
      <c r="BG129" s="212">
        <f>IF(N129="zákl. přenesená",J129,0)</f>
        <v>0</v>
      </c>
      <c r="BH129" s="212">
        <f>IF(N129="sníž. přenesená",J129,0)</f>
        <v>0</v>
      </c>
      <c r="BI129" s="212">
        <f>IF(N129="nulová",J129,0)</f>
        <v>0</v>
      </c>
      <c r="BJ129" s="20" t="s">
        <v>77</v>
      </c>
      <c r="BK129" s="212">
        <f>ROUND(I129*H129,2)</f>
        <v>0</v>
      </c>
      <c r="BL129" s="20" t="s">
        <v>121</v>
      </c>
      <c r="BM129" s="211" t="s">
        <v>182</v>
      </c>
    </row>
    <row r="130" s="2" customFormat="1">
      <c r="A130" s="41"/>
      <c r="B130" s="42"/>
      <c r="C130" s="43"/>
      <c r="D130" s="213" t="s">
        <v>123</v>
      </c>
      <c r="E130" s="43"/>
      <c r="F130" s="214" t="s">
        <v>183</v>
      </c>
      <c r="G130" s="43"/>
      <c r="H130" s="43"/>
      <c r="I130" s="215"/>
      <c r="J130" s="43"/>
      <c r="K130" s="43"/>
      <c r="L130" s="47"/>
      <c r="M130" s="216"/>
      <c r="N130" s="217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123</v>
      </c>
      <c r="AU130" s="20" t="s">
        <v>79</v>
      </c>
    </row>
    <row r="131" s="14" customFormat="1">
      <c r="A131" s="14"/>
      <c r="B131" s="231"/>
      <c r="C131" s="232"/>
      <c r="D131" s="213" t="s">
        <v>134</v>
      </c>
      <c r="E131" s="233" t="s">
        <v>19</v>
      </c>
      <c r="F131" s="234" t="s">
        <v>162</v>
      </c>
      <c r="G131" s="232"/>
      <c r="H131" s="233" t="s">
        <v>19</v>
      </c>
      <c r="I131" s="235"/>
      <c r="J131" s="232"/>
      <c r="K131" s="232"/>
      <c r="L131" s="236"/>
      <c r="M131" s="237"/>
      <c r="N131" s="238"/>
      <c r="O131" s="238"/>
      <c r="P131" s="238"/>
      <c r="Q131" s="238"/>
      <c r="R131" s="238"/>
      <c r="S131" s="238"/>
      <c r="T131" s="23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0" t="s">
        <v>134</v>
      </c>
      <c r="AU131" s="240" t="s">
        <v>79</v>
      </c>
      <c r="AV131" s="14" t="s">
        <v>77</v>
      </c>
      <c r="AW131" s="14" t="s">
        <v>33</v>
      </c>
      <c r="AX131" s="14" t="s">
        <v>72</v>
      </c>
      <c r="AY131" s="240" t="s">
        <v>115</v>
      </c>
    </row>
    <row r="132" s="13" customFormat="1">
      <c r="A132" s="13"/>
      <c r="B132" s="220"/>
      <c r="C132" s="221"/>
      <c r="D132" s="213" t="s">
        <v>134</v>
      </c>
      <c r="E132" s="222" t="s">
        <v>19</v>
      </c>
      <c r="F132" s="223" t="s">
        <v>177</v>
      </c>
      <c r="G132" s="221"/>
      <c r="H132" s="224">
        <v>2</v>
      </c>
      <c r="I132" s="225"/>
      <c r="J132" s="221"/>
      <c r="K132" s="221"/>
      <c r="L132" s="226"/>
      <c r="M132" s="227"/>
      <c r="N132" s="228"/>
      <c r="O132" s="228"/>
      <c r="P132" s="228"/>
      <c r="Q132" s="228"/>
      <c r="R132" s="228"/>
      <c r="S132" s="228"/>
      <c r="T132" s="22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0" t="s">
        <v>134</v>
      </c>
      <c r="AU132" s="230" t="s">
        <v>79</v>
      </c>
      <c r="AV132" s="13" t="s">
        <v>79</v>
      </c>
      <c r="AW132" s="13" t="s">
        <v>33</v>
      </c>
      <c r="AX132" s="13" t="s">
        <v>77</v>
      </c>
      <c r="AY132" s="230" t="s">
        <v>115</v>
      </c>
    </row>
    <row r="133" s="2" customFormat="1" ht="24.15" customHeight="1">
      <c r="A133" s="41"/>
      <c r="B133" s="42"/>
      <c r="C133" s="200" t="s">
        <v>184</v>
      </c>
      <c r="D133" s="200" t="s">
        <v>117</v>
      </c>
      <c r="E133" s="201" t="s">
        <v>185</v>
      </c>
      <c r="F133" s="202" t="s">
        <v>186</v>
      </c>
      <c r="G133" s="203" t="s">
        <v>128</v>
      </c>
      <c r="H133" s="204">
        <v>24.32</v>
      </c>
      <c r="I133" s="205"/>
      <c r="J133" s="206">
        <f>ROUND(I133*H133,2)</f>
        <v>0</v>
      </c>
      <c r="K133" s="202" t="s">
        <v>129</v>
      </c>
      <c r="L133" s="47"/>
      <c r="M133" s="207" t="s">
        <v>19</v>
      </c>
      <c r="N133" s="208" t="s">
        <v>43</v>
      </c>
      <c r="O133" s="87"/>
      <c r="P133" s="209">
        <f>O133*H133</f>
        <v>0</v>
      </c>
      <c r="Q133" s="209">
        <v>0.019890000000000001</v>
      </c>
      <c r="R133" s="209">
        <f>Q133*H133</f>
        <v>0.48372480000000007</v>
      </c>
      <c r="S133" s="209">
        <v>0</v>
      </c>
      <c r="T133" s="210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1" t="s">
        <v>121</v>
      </c>
      <c r="AT133" s="211" t="s">
        <v>117</v>
      </c>
      <c r="AU133" s="211" t="s">
        <v>79</v>
      </c>
      <c r="AY133" s="20" t="s">
        <v>115</v>
      </c>
      <c r="BE133" s="212">
        <f>IF(N133="základní",J133,0)</f>
        <v>0</v>
      </c>
      <c r="BF133" s="212">
        <f>IF(N133="snížená",J133,0)</f>
        <v>0</v>
      </c>
      <c r="BG133" s="212">
        <f>IF(N133="zákl. přenesená",J133,0)</f>
        <v>0</v>
      </c>
      <c r="BH133" s="212">
        <f>IF(N133="sníž. přenesená",J133,0)</f>
        <v>0</v>
      </c>
      <c r="BI133" s="212">
        <f>IF(N133="nulová",J133,0)</f>
        <v>0</v>
      </c>
      <c r="BJ133" s="20" t="s">
        <v>77</v>
      </c>
      <c r="BK133" s="212">
        <f>ROUND(I133*H133,2)</f>
        <v>0</v>
      </c>
      <c r="BL133" s="20" t="s">
        <v>121</v>
      </c>
      <c r="BM133" s="211" t="s">
        <v>187</v>
      </c>
    </row>
    <row r="134" s="2" customFormat="1">
      <c r="A134" s="41"/>
      <c r="B134" s="42"/>
      <c r="C134" s="43"/>
      <c r="D134" s="213" t="s">
        <v>123</v>
      </c>
      <c r="E134" s="43"/>
      <c r="F134" s="214" t="s">
        <v>188</v>
      </c>
      <c r="G134" s="43"/>
      <c r="H134" s="43"/>
      <c r="I134" s="215"/>
      <c r="J134" s="43"/>
      <c r="K134" s="43"/>
      <c r="L134" s="47"/>
      <c r="M134" s="216"/>
      <c r="N134" s="217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123</v>
      </c>
      <c r="AU134" s="20" t="s">
        <v>79</v>
      </c>
    </row>
    <row r="135" s="2" customFormat="1">
      <c r="A135" s="41"/>
      <c r="B135" s="42"/>
      <c r="C135" s="43"/>
      <c r="D135" s="218" t="s">
        <v>132</v>
      </c>
      <c r="E135" s="43"/>
      <c r="F135" s="219" t="s">
        <v>189</v>
      </c>
      <c r="G135" s="43"/>
      <c r="H135" s="43"/>
      <c r="I135" s="215"/>
      <c r="J135" s="43"/>
      <c r="K135" s="43"/>
      <c r="L135" s="47"/>
      <c r="M135" s="216"/>
      <c r="N135" s="217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132</v>
      </c>
      <c r="AU135" s="20" t="s">
        <v>79</v>
      </c>
    </row>
    <row r="136" s="14" customFormat="1">
      <c r="A136" s="14"/>
      <c r="B136" s="231"/>
      <c r="C136" s="232"/>
      <c r="D136" s="213" t="s">
        <v>134</v>
      </c>
      <c r="E136" s="233" t="s">
        <v>19</v>
      </c>
      <c r="F136" s="234" t="s">
        <v>148</v>
      </c>
      <c r="G136" s="232"/>
      <c r="H136" s="233" t="s">
        <v>19</v>
      </c>
      <c r="I136" s="235"/>
      <c r="J136" s="232"/>
      <c r="K136" s="232"/>
      <c r="L136" s="236"/>
      <c r="M136" s="237"/>
      <c r="N136" s="238"/>
      <c r="O136" s="238"/>
      <c r="P136" s="238"/>
      <c r="Q136" s="238"/>
      <c r="R136" s="238"/>
      <c r="S136" s="238"/>
      <c r="T136" s="23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0" t="s">
        <v>134</v>
      </c>
      <c r="AU136" s="240" t="s">
        <v>79</v>
      </c>
      <c r="AV136" s="14" t="s">
        <v>77</v>
      </c>
      <c r="AW136" s="14" t="s">
        <v>33</v>
      </c>
      <c r="AX136" s="14" t="s">
        <v>72</v>
      </c>
      <c r="AY136" s="240" t="s">
        <v>115</v>
      </c>
    </row>
    <row r="137" s="13" customFormat="1">
      <c r="A137" s="13"/>
      <c r="B137" s="220"/>
      <c r="C137" s="221"/>
      <c r="D137" s="213" t="s">
        <v>134</v>
      </c>
      <c r="E137" s="222" t="s">
        <v>19</v>
      </c>
      <c r="F137" s="223" t="s">
        <v>190</v>
      </c>
      <c r="G137" s="221"/>
      <c r="H137" s="224">
        <v>24.32</v>
      </c>
      <c r="I137" s="225"/>
      <c r="J137" s="221"/>
      <c r="K137" s="221"/>
      <c r="L137" s="226"/>
      <c r="M137" s="227"/>
      <c r="N137" s="228"/>
      <c r="O137" s="228"/>
      <c r="P137" s="228"/>
      <c r="Q137" s="228"/>
      <c r="R137" s="228"/>
      <c r="S137" s="228"/>
      <c r="T137" s="22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0" t="s">
        <v>134</v>
      </c>
      <c r="AU137" s="230" t="s">
        <v>79</v>
      </c>
      <c r="AV137" s="13" t="s">
        <v>79</v>
      </c>
      <c r="AW137" s="13" t="s">
        <v>33</v>
      </c>
      <c r="AX137" s="13" t="s">
        <v>77</v>
      </c>
      <c r="AY137" s="230" t="s">
        <v>115</v>
      </c>
    </row>
    <row r="138" s="2" customFormat="1" ht="24.15" customHeight="1">
      <c r="A138" s="41"/>
      <c r="B138" s="42"/>
      <c r="C138" s="200" t="s">
        <v>191</v>
      </c>
      <c r="D138" s="200" t="s">
        <v>117</v>
      </c>
      <c r="E138" s="201" t="s">
        <v>192</v>
      </c>
      <c r="F138" s="202" t="s">
        <v>193</v>
      </c>
      <c r="G138" s="203" t="s">
        <v>128</v>
      </c>
      <c r="H138" s="204">
        <v>34.25</v>
      </c>
      <c r="I138" s="205"/>
      <c r="J138" s="206">
        <f>ROUND(I138*H138,2)</f>
        <v>0</v>
      </c>
      <c r="K138" s="202" t="s">
        <v>129</v>
      </c>
      <c r="L138" s="47"/>
      <c r="M138" s="207" t="s">
        <v>19</v>
      </c>
      <c r="N138" s="208" t="s">
        <v>43</v>
      </c>
      <c r="O138" s="87"/>
      <c r="P138" s="209">
        <f>O138*H138</f>
        <v>0</v>
      </c>
      <c r="Q138" s="209">
        <v>0.01874</v>
      </c>
      <c r="R138" s="209">
        <f>Q138*H138</f>
        <v>0.641845</v>
      </c>
      <c r="S138" s="209">
        <v>0</v>
      </c>
      <c r="T138" s="210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1" t="s">
        <v>121</v>
      </c>
      <c r="AT138" s="211" t="s">
        <v>117</v>
      </c>
      <c r="AU138" s="211" t="s">
        <v>79</v>
      </c>
      <c r="AY138" s="20" t="s">
        <v>115</v>
      </c>
      <c r="BE138" s="212">
        <f>IF(N138="základní",J138,0)</f>
        <v>0</v>
      </c>
      <c r="BF138" s="212">
        <f>IF(N138="snížená",J138,0)</f>
        <v>0</v>
      </c>
      <c r="BG138" s="212">
        <f>IF(N138="zákl. přenesená",J138,0)</f>
        <v>0</v>
      </c>
      <c r="BH138" s="212">
        <f>IF(N138="sníž. přenesená",J138,0)</f>
        <v>0</v>
      </c>
      <c r="BI138" s="212">
        <f>IF(N138="nulová",J138,0)</f>
        <v>0</v>
      </c>
      <c r="BJ138" s="20" t="s">
        <v>77</v>
      </c>
      <c r="BK138" s="212">
        <f>ROUND(I138*H138,2)</f>
        <v>0</v>
      </c>
      <c r="BL138" s="20" t="s">
        <v>121</v>
      </c>
      <c r="BM138" s="211" t="s">
        <v>194</v>
      </c>
    </row>
    <row r="139" s="2" customFormat="1">
      <c r="A139" s="41"/>
      <c r="B139" s="42"/>
      <c r="C139" s="43"/>
      <c r="D139" s="213" t="s">
        <v>123</v>
      </c>
      <c r="E139" s="43"/>
      <c r="F139" s="214" t="s">
        <v>195</v>
      </c>
      <c r="G139" s="43"/>
      <c r="H139" s="43"/>
      <c r="I139" s="215"/>
      <c r="J139" s="43"/>
      <c r="K139" s="43"/>
      <c r="L139" s="47"/>
      <c r="M139" s="216"/>
      <c r="N139" s="217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123</v>
      </c>
      <c r="AU139" s="20" t="s">
        <v>79</v>
      </c>
    </row>
    <row r="140" s="2" customFormat="1">
      <c r="A140" s="41"/>
      <c r="B140" s="42"/>
      <c r="C140" s="43"/>
      <c r="D140" s="218" t="s">
        <v>132</v>
      </c>
      <c r="E140" s="43"/>
      <c r="F140" s="219" t="s">
        <v>196</v>
      </c>
      <c r="G140" s="43"/>
      <c r="H140" s="43"/>
      <c r="I140" s="215"/>
      <c r="J140" s="43"/>
      <c r="K140" s="43"/>
      <c r="L140" s="47"/>
      <c r="M140" s="216"/>
      <c r="N140" s="217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132</v>
      </c>
      <c r="AU140" s="20" t="s">
        <v>79</v>
      </c>
    </row>
    <row r="141" s="14" customFormat="1">
      <c r="A141" s="14"/>
      <c r="B141" s="231"/>
      <c r="C141" s="232"/>
      <c r="D141" s="213" t="s">
        <v>134</v>
      </c>
      <c r="E141" s="233" t="s">
        <v>19</v>
      </c>
      <c r="F141" s="234" t="s">
        <v>197</v>
      </c>
      <c r="G141" s="232"/>
      <c r="H141" s="233" t="s">
        <v>19</v>
      </c>
      <c r="I141" s="235"/>
      <c r="J141" s="232"/>
      <c r="K141" s="232"/>
      <c r="L141" s="236"/>
      <c r="M141" s="237"/>
      <c r="N141" s="238"/>
      <c r="O141" s="238"/>
      <c r="P141" s="238"/>
      <c r="Q141" s="238"/>
      <c r="R141" s="238"/>
      <c r="S141" s="238"/>
      <c r="T141" s="23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0" t="s">
        <v>134</v>
      </c>
      <c r="AU141" s="240" t="s">
        <v>79</v>
      </c>
      <c r="AV141" s="14" t="s">
        <v>77</v>
      </c>
      <c r="AW141" s="14" t="s">
        <v>33</v>
      </c>
      <c r="AX141" s="14" t="s">
        <v>72</v>
      </c>
      <c r="AY141" s="240" t="s">
        <v>115</v>
      </c>
    </row>
    <row r="142" s="13" customFormat="1">
      <c r="A142" s="13"/>
      <c r="B142" s="220"/>
      <c r="C142" s="221"/>
      <c r="D142" s="213" t="s">
        <v>134</v>
      </c>
      <c r="E142" s="222" t="s">
        <v>19</v>
      </c>
      <c r="F142" s="223" t="s">
        <v>198</v>
      </c>
      <c r="G142" s="221"/>
      <c r="H142" s="224">
        <v>34.25</v>
      </c>
      <c r="I142" s="225"/>
      <c r="J142" s="221"/>
      <c r="K142" s="221"/>
      <c r="L142" s="226"/>
      <c r="M142" s="227"/>
      <c r="N142" s="228"/>
      <c r="O142" s="228"/>
      <c r="P142" s="228"/>
      <c r="Q142" s="228"/>
      <c r="R142" s="228"/>
      <c r="S142" s="228"/>
      <c r="T142" s="22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0" t="s">
        <v>134</v>
      </c>
      <c r="AU142" s="230" t="s">
        <v>79</v>
      </c>
      <c r="AV142" s="13" t="s">
        <v>79</v>
      </c>
      <c r="AW142" s="13" t="s">
        <v>33</v>
      </c>
      <c r="AX142" s="13" t="s">
        <v>77</v>
      </c>
      <c r="AY142" s="230" t="s">
        <v>115</v>
      </c>
    </row>
    <row r="143" s="2" customFormat="1" ht="24.15" customHeight="1">
      <c r="A143" s="41"/>
      <c r="B143" s="42"/>
      <c r="C143" s="200" t="s">
        <v>8</v>
      </c>
      <c r="D143" s="200" t="s">
        <v>117</v>
      </c>
      <c r="E143" s="201" t="s">
        <v>199</v>
      </c>
      <c r="F143" s="202" t="s">
        <v>200</v>
      </c>
      <c r="G143" s="203" t="s">
        <v>128</v>
      </c>
      <c r="H143" s="204">
        <v>134.44499999999999</v>
      </c>
      <c r="I143" s="205"/>
      <c r="J143" s="206">
        <f>ROUND(I143*H143,2)</f>
        <v>0</v>
      </c>
      <c r="K143" s="202" t="s">
        <v>129</v>
      </c>
      <c r="L143" s="47"/>
      <c r="M143" s="207" t="s">
        <v>19</v>
      </c>
      <c r="N143" s="208" t="s">
        <v>43</v>
      </c>
      <c r="O143" s="87"/>
      <c r="P143" s="209">
        <f>O143*H143</f>
        <v>0</v>
      </c>
      <c r="Q143" s="209">
        <v>0</v>
      </c>
      <c r="R143" s="209">
        <f>Q143*H143</f>
        <v>0</v>
      </c>
      <c r="S143" s="209">
        <v>1.0000000000000001E-05</v>
      </c>
      <c r="T143" s="210">
        <f>S143*H143</f>
        <v>0.0013444500000000001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1" t="s">
        <v>121</v>
      </c>
      <c r="AT143" s="211" t="s">
        <v>117</v>
      </c>
      <c r="AU143" s="211" t="s">
        <v>79</v>
      </c>
      <c r="AY143" s="20" t="s">
        <v>115</v>
      </c>
      <c r="BE143" s="212">
        <f>IF(N143="základní",J143,0)</f>
        <v>0</v>
      </c>
      <c r="BF143" s="212">
        <f>IF(N143="snížená",J143,0)</f>
        <v>0</v>
      </c>
      <c r="BG143" s="212">
        <f>IF(N143="zákl. přenesená",J143,0)</f>
        <v>0</v>
      </c>
      <c r="BH143" s="212">
        <f>IF(N143="sníž. přenesená",J143,0)</f>
        <v>0</v>
      </c>
      <c r="BI143" s="212">
        <f>IF(N143="nulová",J143,0)</f>
        <v>0</v>
      </c>
      <c r="BJ143" s="20" t="s">
        <v>77</v>
      </c>
      <c r="BK143" s="212">
        <f>ROUND(I143*H143,2)</f>
        <v>0</v>
      </c>
      <c r="BL143" s="20" t="s">
        <v>121</v>
      </c>
      <c r="BM143" s="211" t="s">
        <v>201</v>
      </c>
    </row>
    <row r="144" s="2" customFormat="1">
      <c r="A144" s="41"/>
      <c r="B144" s="42"/>
      <c r="C144" s="43"/>
      <c r="D144" s="213" t="s">
        <v>123</v>
      </c>
      <c r="E144" s="43"/>
      <c r="F144" s="214" t="s">
        <v>202</v>
      </c>
      <c r="G144" s="43"/>
      <c r="H144" s="43"/>
      <c r="I144" s="215"/>
      <c r="J144" s="43"/>
      <c r="K144" s="43"/>
      <c r="L144" s="47"/>
      <c r="M144" s="216"/>
      <c r="N144" s="217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123</v>
      </c>
      <c r="AU144" s="20" t="s">
        <v>79</v>
      </c>
    </row>
    <row r="145" s="2" customFormat="1">
      <c r="A145" s="41"/>
      <c r="B145" s="42"/>
      <c r="C145" s="43"/>
      <c r="D145" s="218" t="s">
        <v>132</v>
      </c>
      <c r="E145" s="43"/>
      <c r="F145" s="219" t="s">
        <v>203</v>
      </c>
      <c r="G145" s="43"/>
      <c r="H145" s="43"/>
      <c r="I145" s="215"/>
      <c r="J145" s="43"/>
      <c r="K145" s="43"/>
      <c r="L145" s="47"/>
      <c r="M145" s="216"/>
      <c r="N145" s="217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132</v>
      </c>
      <c r="AU145" s="20" t="s">
        <v>79</v>
      </c>
    </row>
    <row r="146" s="14" customFormat="1">
      <c r="A146" s="14"/>
      <c r="B146" s="231"/>
      <c r="C146" s="232"/>
      <c r="D146" s="213" t="s">
        <v>134</v>
      </c>
      <c r="E146" s="233" t="s">
        <v>19</v>
      </c>
      <c r="F146" s="234" t="s">
        <v>204</v>
      </c>
      <c r="G146" s="232"/>
      <c r="H146" s="233" t="s">
        <v>19</v>
      </c>
      <c r="I146" s="235"/>
      <c r="J146" s="232"/>
      <c r="K146" s="232"/>
      <c r="L146" s="236"/>
      <c r="M146" s="237"/>
      <c r="N146" s="238"/>
      <c r="O146" s="238"/>
      <c r="P146" s="238"/>
      <c r="Q146" s="238"/>
      <c r="R146" s="238"/>
      <c r="S146" s="238"/>
      <c r="T146" s="23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0" t="s">
        <v>134</v>
      </c>
      <c r="AU146" s="240" t="s">
        <v>79</v>
      </c>
      <c r="AV146" s="14" t="s">
        <v>77</v>
      </c>
      <c r="AW146" s="14" t="s">
        <v>33</v>
      </c>
      <c r="AX146" s="14" t="s">
        <v>72</v>
      </c>
      <c r="AY146" s="240" t="s">
        <v>115</v>
      </c>
    </row>
    <row r="147" s="13" customFormat="1">
      <c r="A147" s="13"/>
      <c r="B147" s="220"/>
      <c r="C147" s="221"/>
      <c r="D147" s="213" t="s">
        <v>134</v>
      </c>
      <c r="E147" s="222" t="s">
        <v>19</v>
      </c>
      <c r="F147" s="223" t="s">
        <v>205</v>
      </c>
      <c r="G147" s="221"/>
      <c r="H147" s="224">
        <v>5.9359999999999999</v>
      </c>
      <c r="I147" s="225"/>
      <c r="J147" s="221"/>
      <c r="K147" s="221"/>
      <c r="L147" s="226"/>
      <c r="M147" s="227"/>
      <c r="N147" s="228"/>
      <c r="O147" s="228"/>
      <c r="P147" s="228"/>
      <c r="Q147" s="228"/>
      <c r="R147" s="228"/>
      <c r="S147" s="228"/>
      <c r="T147" s="22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0" t="s">
        <v>134</v>
      </c>
      <c r="AU147" s="230" t="s">
        <v>79</v>
      </c>
      <c r="AV147" s="13" t="s">
        <v>79</v>
      </c>
      <c r="AW147" s="13" t="s">
        <v>33</v>
      </c>
      <c r="AX147" s="13" t="s">
        <v>72</v>
      </c>
      <c r="AY147" s="230" t="s">
        <v>115</v>
      </c>
    </row>
    <row r="148" s="13" customFormat="1">
      <c r="A148" s="13"/>
      <c r="B148" s="220"/>
      <c r="C148" s="221"/>
      <c r="D148" s="213" t="s">
        <v>134</v>
      </c>
      <c r="E148" s="222" t="s">
        <v>19</v>
      </c>
      <c r="F148" s="223" t="s">
        <v>206</v>
      </c>
      <c r="G148" s="221"/>
      <c r="H148" s="224">
        <v>4.04</v>
      </c>
      <c r="I148" s="225"/>
      <c r="J148" s="221"/>
      <c r="K148" s="221"/>
      <c r="L148" s="226"/>
      <c r="M148" s="227"/>
      <c r="N148" s="228"/>
      <c r="O148" s="228"/>
      <c r="P148" s="228"/>
      <c r="Q148" s="228"/>
      <c r="R148" s="228"/>
      <c r="S148" s="228"/>
      <c r="T148" s="22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0" t="s">
        <v>134</v>
      </c>
      <c r="AU148" s="230" t="s">
        <v>79</v>
      </c>
      <c r="AV148" s="13" t="s">
        <v>79</v>
      </c>
      <c r="AW148" s="13" t="s">
        <v>33</v>
      </c>
      <c r="AX148" s="13" t="s">
        <v>72</v>
      </c>
      <c r="AY148" s="230" t="s">
        <v>115</v>
      </c>
    </row>
    <row r="149" s="14" customFormat="1">
      <c r="A149" s="14"/>
      <c r="B149" s="231"/>
      <c r="C149" s="232"/>
      <c r="D149" s="213" t="s">
        <v>134</v>
      </c>
      <c r="E149" s="233" t="s">
        <v>19</v>
      </c>
      <c r="F149" s="234" t="s">
        <v>207</v>
      </c>
      <c r="G149" s="232"/>
      <c r="H149" s="233" t="s">
        <v>19</v>
      </c>
      <c r="I149" s="235"/>
      <c r="J149" s="232"/>
      <c r="K149" s="232"/>
      <c r="L149" s="236"/>
      <c r="M149" s="237"/>
      <c r="N149" s="238"/>
      <c r="O149" s="238"/>
      <c r="P149" s="238"/>
      <c r="Q149" s="238"/>
      <c r="R149" s="238"/>
      <c r="S149" s="238"/>
      <c r="T149" s="23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0" t="s">
        <v>134</v>
      </c>
      <c r="AU149" s="240" t="s">
        <v>79</v>
      </c>
      <c r="AV149" s="14" t="s">
        <v>77</v>
      </c>
      <c r="AW149" s="14" t="s">
        <v>33</v>
      </c>
      <c r="AX149" s="14" t="s">
        <v>72</v>
      </c>
      <c r="AY149" s="240" t="s">
        <v>115</v>
      </c>
    </row>
    <row r="150" s="13" customFormat="1">
      <c r="A150" s="13"/>
      <c r="B150" s="220"/>
      <c r="C150" s="221"/>
      <c r="D150" s="213" t="s">
        <v>134</v>
      </c>
      <c r="E150" s="222" t="s">
        <v>19</v>
      </c>
      <c r="F150" s="223" t="s">
        <v>208</v>
      </c>
      <c r="G150" s="221"/>
      <c r="H150" s="224">
        <v>15.68</v>
      </c>
      <c r="I150" s="225"/>
      <c r="J150" s="221"/>
      <c r="K150" s="221"/>
      <c r="L150" s="226"/>
      <c r="M150" s="227"/>
      <c r="N150" s="228"/>
      <c r="O150" s="228"/>
      <c r="P150" s="228"/>
      <c r="Q150" s="228"/>
      <c r="R150" s="228"/>
      <c r="S150" s="228"/>
      <c r="T150" s="22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0" t="s">
        <v>134</v>
      </c>
      <c r="AU150" s="230" t="s">
        <v>79</v>
      </c>
      <c r="AV150" s="13" t="s">
        <v>79</v>
      </c>
      <c r="AW150" s="13" t="s">
        <v>33</v>
      </c>
      <c r="AX150" s="13" t="s">
        <v>72</v>
      </c>
      <c r="AY150" s="230" t="s">
        <v>115</v>
      </c>
    </row>
    <row r="151" s="13" customFormat="1">
      <c r="A151" s="13"/>
      <c r="B151" s="220"/>
      <c r="C151" s="221"/>
      <c r="D151" s="213" t="s">
        <v>134</v>
      </c>
      <c r="E151" s="222" t="s">
        <v>19</v>
      </c>
      <c r="F151" s="223" t="s">
        <v>209</v>
      </c>
      <c r="G151" s="221"/>
      <c r="H151" s="224">
        <v>8.7550000000000008</v>
      </c>
      <c r="I151" s="225"/>
      <c r="J151" s="221"/>
      <c r="K151" s="221"/>
      <c r="L151" s="226"/>
      <c r="M151" s="227"/>
      <c r="N151" s="228"/>
      <c r="O151" s="228"/>
      <c r="P151" s="228"/>
      <c r="Q151" s="228"/>
      <c r="R151" s="228"/>
      <c r="S151" s="228"/>
      <c r="T151" s="22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0" t="s">
        <v>134</v>
      </c>
      <c r="AU151" s="230" t="s">
        <v>79</v>
      </c>
      <c r="AV151" s="13" t="s">
        <v>79</v>
      </c>
      <c r="AW151" s="13" t="s">
        <v>33</v>
      </c>
      <c r="AX151" s="13" t="s">
        <v>72</v>
      </c>
      <c r="AY151" s="230" t="s">
        <v>115</v>
      </c>
    </row>
    <row r="152" s="14" customFormat="1">
      <c r="A152" s="14"/>
      <c r="B152" s="231"/>
      <c r="C152" s="232"/>
      <c r="D152" s="213" t="s">
        <v>134</v>
      </c>
      <c r="E152" s="233" t="s">
        <v>19</v>
      </c>
      <c r="F152" s="234" t="s">
        <v>210</v>
      </c>
      <c r="G152" s="232"/>
      <c r="H152" s="233" t="s">
        <v>19</v>
      </c>
      <c r="I152" s="235"/>
      <c r="J152" s="232"/>
      <c r="K152" s="232"/>
      <c r="L152" s="236"/>
      <c r="M152" s="237"/>
      <c r="N152" s="238"/>
      <c r="O152" s="238"/>
      <c r="P152" s="238"/>
      <c r="Q152" s="238"/>
      <c r="R152" s="238"/>
      <c r="S152" s="238"/>
      <c r="T152" s="23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0" t="s">
        <v>134</v>
      </c>
      <c r="AU152" s="240" t="s">
        <v>79</v>
      </c>
      <c r="AV152" s="14" t="s">
        <v>77</v>
      </c>
      <c r="AW152" s="14" t="s">
        <v>33</v>
      </c>
      <c r="AX152" s="14" t="s">
        <v>72</v>
      </c>
      <c r="AY152" s="240" t="s">
        <v>115</v>
      </c>
    </row>
    <row r="153" s="13" customFormat="1">
      <c r="A153" s="13"/>
      <c r="B153" s="220"/>
      <c r="C153" s="221"/>
      <c r="D153" s="213" t="s">
        <v>134</v>
      </c>
      <c r="E153" s="222" t="s">
        <v>19</v>
      </c>
      <c r="F153" s="223" t="s">
        <v>211</v>
      </c>
      <c r="G153" s="221"/>
      <c r="H153" s="224">
        <v>4.0800000000000001</v>
      </c>
      <c r="I153" s="225"/>
      <c r="J153" s="221"/>
      <c r="K153" s="221"/>
      <c r="L153" s="226"/>
      <c r="M153" s="227"/>
      <c r="N153" s="228"/>
      <c r="O153" s="228"/>
      <c r="P153" s="228"/>
      <c r="Q153" s="228"/>
      <c r="R153" s="228"/>
      <c r="S153" s="228"/>
      <c r="T153" s="22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0" t="s">
        <v>134</v>
      </c>
      <c r="AU153" s="230" t="s">
        <v>79</v>
      </c>
      <c r="AV153" s="13" t="s">
        <v>79</v>
      </c>
      <c r="AW153" s="13" t="s">
        <v>33</v>
      </c>
      <c r="AX153" s="13" t="s">
        <v>72</v>
      </c>
      <c r="AY153" s="230" t="s">
        <v>115</v>
      </c>
    </row>
    <row r="154" s="16" customFormat="1">
      <c r="A154" s="16"/>
      <c r="B154" s="252"/>
      <c r="C154" s="253"/>
      <c r="D154" s="213" t="s">
        <v>134</v>
      </c>
      <c r="E154" s="254" t="s">
        <v>19</v>
      </c>
      <c r="F154" s="255" t="s">
        <v>212</v>
      </c>
      <c r="G154" s="253"/>
      <c r="H154" s="256">
        <v>38.491</v>
      </c>
      <c r="I154" s="257"/>
      <c r="J154" s="253"/>
      <c r="K154" s="253"/>
      <c r="L154" s="258"/>
      <c r="M154" s="259"/>
      <c r="N154" s="260"/>
      <c r="O154" s="260"/>
      <c r="P154" s="260"/>
      <c r="Q154" s="260"/>
      <c r="R154" s="260"/>
      <c r="S154" s="260"/>
      <c r="T154" s="261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262" t="s">
        <v>134</v>
      </c>
      <c r="AU154" s="262" t="s">
        <v>79</v>
      </c>
      <c r="AV154" s="16" t="s">
        <v>136</v>
      </c>
      <c r="AW154" s="16" t="s">
        <v>33</v>
      </c>
      <c r="AX154" s="16" t="s">
        <v>72</v>
      </c>
      <c r="AY154" s="262" t="s">
        <v>115</v>
      </c>
    </row>
    <row r="155" s="14" customFormat="1">
      <c r="A155" s="14"/>
      <c r="B155" s="231"/>
      <c r="C155" s="232"/>
      <c r="D155" s="213" t="s">
        <v>134</v>
      </c>
      <c r="E155" s="233" t="s">
        <v>19</v>
      </c>
      <c r="F155" s="234" t="s">
        <v>213</v>
      </c>
      <c r="G155" s="232"/>
      <c r="H155" s="233" t="s">
        <v>19</v>
      </c>
      <c r="I155" s="235"/>
      <c r="J155" s="232"/>
      <c r="K155" s="232"/>
      <c r="L155" s="236"/>
      <c r="M155" s="237"/>
      <c r="N155" s="238"/>
      <c r="O155" s="238"/>
      <c r="P155" s="238"/>
      <c r="Q155" s="238"/>
      <c r="R155" s="238"/>
      <c r="S155" s="238"/>
      <c r="T155" s="23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0" t="s">
        <v>134</v>
      </c>
      <c r="AU155" s="240" t="s">
        <v>79</v>
      </c>
      <c r="AV155" s="14" t="s">
        <v>77</v>
      </c>
      <c r="AW155" s="14" t="s">
        <v>33</v>
      </c>
      <c r="AX155" s="14" t="s">
        <v>72</v>
      </c>
      <c r="AY155" s="240" t="s">
        <v>115</v>
      </c>
    </row>
    <row r="156" s="13" customFormat="1">
      <c r="A156" s="13"/>
      <c r="B156" s="220"/>
      <c r="C156" s="221"/>
      <c r="D156" s="213" t="s">
        <v>134</v>
      </c>
      <c r="E156" s="222" t="s">
        <v>19</v>
      </c>
      <c r="F156" s="223" t="s">
        <v>214</v>
      </c>
      <c r="G156" s="221"/>
      <c r="H156" s="224">
        <v>1.1020000000000001</v>
      </c>
      <c r="I156" s="225"/>
      <c r="J156" s="221"/>
      <c r="K156" s="221"/>
      <c r="L156" s="226"/>
      <c r="M156" s="227"/>
      <c r="N156" s="228"/>
      <c r="O156" s="228"/>
      <c r="P156" s="228"/>
      <c r="Q156" s="228"/>
      <c r="R156" s="228"/>
      <c r="S156" s="228"/>
      <c r="T156" s="22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0" t="s">
        <v>134</v>
      </c>
      <c r="AU156" s="230" t="s">
        <v>79</v>
      </c>
      <c r="AV156" s="13" t="s">
        <v>79</v>
      </c>
      <c r="AW156" s="13" t="s">
        <v>33</v>
      </c>
      <c r="AX156" s="13" t="s">
        <v>72</v>
      </c>
      <c r="AY156" s="230" t="s">
        <v>115</v>
      </c>
    </row>
    <row r="157" s="13" customFormat="1">
      <c r="A157" s="13"/>
      <c r="B157" s="220"/>
      <c r="C157" s="221"/>
      <c r="D157" s="213" t="s">
        <v>134</v>
      </c>
      <c r="E157" s="222" t="s">
        <v>19</v>
      </c>
      <c r="F157" s="223" t="s">
        <v>215</v>
      </c>
      <c r="G157" s="221"/>
      <c r="H157" s="224">
        <v>1.9550000000000001</v>
      </c>
      <c r="I157" s="225"/>
      <c r="J157" s="221"/>
      <c r="K157" s="221"/>
      <c r="L157" s="226"/>
      <c r="M157" s="227"/>
      <c r="N157" s="228"/>
      <c r="O157" s="228"/>
      <c r="P157" s="228"/>
      <c r="Q157" s="228"/>
      <c r="R157" s="228"/>
      <c r="S157" s="228"/>
      <c r="T157" s="22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0" t="s">
        <v>134</v>
      </c>
      <c r="AU157" s="230" t="s">
        <v>79</v>
      </c>
      <c r="AV157" s="13" t="s">
        <v>79</v>
      </c>
      <c r="AW157" s="13" t="s">
        <v>33</v>
      </c>
      <c r="AX157" s="13" t="s">
        <v>72</v>
      </c>
      <c r="AY157" s="230" t="s">
        <v>115</v>
      </c>
    </row>
    <row r="158" s="16" customFormat="1">
      <c r="A158" s="16"/>
      <c r="B158" s="252"/>
      <c r="C158" s="253"/>
      <c r="D158" s="213" t="s">
        <v>134</v>
      </c>
      <c r="E158" s="254" t="s">
        <v>19</v>
      </c>
      <c r="F158" s="255" t="s">
        <v>212</v>
      </c>
      <c r="G158" s="253"/>
      <c r="H158" s="256">
        <v>3.0569999999999999</v>
      </c>
      <c r="I158" s="257"/>
      <c r="J158" s="253"/>
      <c r="K158" s="253"/>
      <c r="L158" s="258"/>
      <c r="M158" s="259"/>
      <c r="N158" s="260"/>
      <c r="O158" s="260"/>
      <c r="P158" s="260"/>
      <c r="Q158" s="260"/>
      <c r="R158" s="260"/>
      <c r="S158" s="260"/>
      <c r="T158" s="261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62" t="s">
        <v>134</v>
      </c>
      <c r="AU158" s="262" t="s">
        <v>79</v>
      </c>
      <c r="AV158" s="16" t="s">
        <v>136</v>
      </c>
      <c r="AW158" s="16" t="s">
        <v>33</v>
      </c>
      <c r="AX158" s="16" t="s">
        <v>72</v>
      </c>
      <c r="AY158" s="262" t="s">
        <v>115</v>
      </c>
    </row>
    <row r="159" s="14" customFormat="1">
      <c r="A159" s="14"/>
      <c r="B159" s="231"/>
      <c r="C159" s="232"/>
      <c r="D159" s="213" t="s">
        <v>134</v>
      </c>
      <c r="E159" s="233" t="s">
        <v>19</v>
      </c>
      <c r="F159" s="234" t="s">
        <v>216</v>
      </c>
      <c r="G159" s="232"/>
      <c r="H159" s="233" t="s">
        <v>19</v>
      </c>
      <c r="I159" s="235"/>
      <c r="J159" s="232"/>
      <c r="K159" s="232"/>
      <c r="L159" s="236"/>
      <c r="M159" s="237"/>
      <c r="N159" s="238"/>
      <c r="O159" s="238"/>
      <c r="P159" s="238"/>
      <c r="Q159" s="238"/>
      <c r="R159" s="238"/>
      <c r="S159" s="238"/>
      <c r="T159" s="23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0" t="s">
        <v>134</v>
      </c>
      <c r="AU159" s="240" t="s">
        <v>79</v>
      </c>
      <c r="AV159" s="14" t="s">
        <v>77</v>
      </c>
      <c r="AW159" s="14" t="s">
        <v>33</v>
      </c>
      <c r="AX159" s="14" t="s">
        <v>72</v>
      </c>
      <c r="AY159" s="240" t="s">
        <v>115</v>
      </c>
    </row>
    <row r="160" s="13" customFormat="1">
      <c r="A160" s="13"/>
      <c r="B160" s="220"/>
      <c r="C160" s="221"/>
      <c r="D160" s="213" t="s">
        <v>134</v>
      </c>
      <c r="E160" s="222" t="s">
        <v>19</v>
      </c>
      <c r="F160" s="223" t="s">
        <v>217</v>
      </c>
      <c r="G160" s="221"/>
      <c r="H160" s="224">
        <v>9.8650000000000002</v>
      </c>
      <c r="I160" s="225"/>
      <c r="J160" s="221"/>
      <c r="K160" s="221"/>
      <c r="L160" s="226"/>
      <c r="M160" s="227"/>
      <c r="N160" s="228"/>
      <c r="O160" s="228"/>
      <c r="P160" s="228"/>
      <c r="Q160" s="228"/>
      <c r="R160" s="228"/>
      <c r="S160" s="228"/>
      <c r="T160" s="22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0" t="s">
        <v>134</v>
      </c>
      <c r="AU160" s="230" t="s">
        <v>79</v>
      </c>
      <c r="AV160" s="13" t="s">
        <v>79</v>
      </c>
      <c r="AW160" s="13" t="s">
        <v>33</v>
      </c>
      <c r="AX160" s="13" t="s">
        <v>72</v>
      </c>
      <c r="AY160" s="230" t="s">
        <v>115</v>
      </c>
    </row>
    <row r="161" s="14" customFormat="1">
      <c r="A161" s="14"/>
      <c r="B161" s="231"/>
      <c r="C161" s="232"/>
      <c r="D161" s="213" t="s">
        <v>134</v>
      </c>
      <c r="E161" s="233" t="s">
        <v>19</v>
      </c>
      <c r="F161" s="234" t="s">
        <v>218</v>
      </c>
      <c r="G161" s="232"/>
      <c r="H161" s="233" t="s">
        <v>19</v>
      </c>
      <c r="I161" s="235"/>
      <c r="J161" s="232"/>
      <c r="K161" s="232"/>
      <c r="L161" s="236"/>
      <c r="M161" s="237"/>
      <c r="N161" s="238"/>
      <c r="O161" s="238"/>
      <c r="P161" s="238"/>
      <c r="Q161" s="238"/>
      <c r="R161" s="238"/>
      <c r="S161" s="238"/>
      <c r="T161" s="23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0" t="s">
        <v>134</v>
      </c>
      <c r="AU161" s="240" t="s">
        <v>79</v>
      </c>
      <c r="AV161" s="14" t="s">
        <v>77</v>
      </c>
      <c r="AW161" s="14" t="s">
        <v>33</v>
      </c>
      <c r="AX161" s="14" t="s">
        <v>72</v>
      </c>
      <c r="AY161" s="240" t="s">
        <v>115</v>
      </c>
    </row>
    <row r="162" s="13" customFormat="1">
      <c r="A162" s="13"/>
      <c r="B162" s="220"/>
      <c r="C162" s="221"/>
      <c r="D162" s="213" t="s">
        <v>134</v>
      </c>
      <c r="E162" s="222" t="s">
        <v>19</v>
      </c>
      <c r="F162" s="223" t="s">
        <v>219</v>
      </c>
      <c r="G162" s="221"/>
      <c r="H162" s="224">
        <v>16.756</v>
      </c>
      <c r="I162" s="225"/>
      <c r="J162" s="221"/>
      <c r="K162" s="221"/>
      <c r="L162" s="226"/>
      <c r="M162" s="227"/>
      <c r="N162" s="228"/>
      <c r="O162" s="228"/>
      <c r="P162" s="228"/>
      <c r="Q162" s="228"/>
      <c r="R162" s="228"/>
      <c r="S162" s="228"/>
      <c r="T162" s="22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0" t="s">
        <v>134</v>
      </c>
      <c r="AU162" s="230" t="s">
        <v>79</v>
      </c>
      <c r="AV162" s="13" t="s">
        <v>79</v>
      </c>
      <c r="AW162" s="13" t="s">
        <v>33</v>
      </c>
      <c r="AX162" s="13" t="s">
        <v>72</v>
      </c>
      <c r="AY162" s="230" t="s">
        <v>115</v>
      </c>
    </row>
    <row r="163" s="16" customFormat="1">
      <c r="A163" s="16"/>
      <c r="B163" s="252"/>
      <c r="C163" s="253"/>
      <c r="D163" s="213" t="s">
        <v>134</v>
      </c>
      <c r="E163" s="254" t="s">
        <v>19</v>
      </c>
      <c r="F163" s="255" t="s">
        <v>212</v>
      </c>
      <c r="G163" s="253"/>
      <c r="H163" s="256">
        <v>26.620999999999999</v>
      </c>
      <c r="I163" s="257"/>
      <c r="J163" s="253"/>
      <c r="K163" s="253"/>
      <c r="L163" s="258"/>
      <c r="M163" s="259"/>
      <c r="N163" s="260"/>
      <c r="O163" s="260"/>
      <c r="P163" s="260"/>
      <c r="Q163" s="260"/>
      <c r="R163" s="260"/>
      <c r="S163" s="260"/>
      <c r="T163" s="261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T163" s="262" t="s">
        <v>134</v>
      </c>
      <c r="AU163" s="262" t="s">
        <v>79</v>
      </c>
      <c r="AV163" s="16" t="s">
        <v>136</v>
      </c>
      <c r="AW163" s="16" t="s">
        <v>33</v>
      </c>
      <c r="AX163" s="16" t="s">
        <v>72</v>
      </c>
      <c r="AY163" s="262" t="s">
        <v>115</v>
      </c>
    </row>
    <row r="164" s="14" customFormat="1">
      <c r="A164" s="14"/>
      <c r="B164" s="231"/>
      <c r="C164" s="232"/>
      <c r="D164" s="213" t="s">
        <v>134</v>
      </c>
      <c r="E164" s="233" t="s">
        <v>19</v>
      </c>
      <c r="F164" s="234" t="s">
        <v>220</v>
      </c>
      <c r="G164" s="232"/>
      <c r="H164" s="233" t="s">
        <v>19</v>
      </c>
      <c r="I164" s="235"/>
      <c r="J164" s="232"/>
      <c r="K164" s="232"/>
      <c r="L164" s="236"/>
      <c r="M164" s="237"/>
      <c r="N164" s="238"/>
      <c r="O164" s="238"/>
      <c r="P164" s="238"/>
      <c r="Q164" s="238"/>
      <c r="R164" s="238"/>
      <c r="S164" s="238"/>
      <c r="T164" s="23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0" t="s">
        <v>134</v>
      </c>
      <c r="AU164" s="240" t="s">
        <v>79</v>
      </c>
      <c r="AV164" s="14" t="s">
        <v>77</v>
      </c>
      <c r="AW164" s="14" t="s">
        <v>33</v>
      </c>
      <c r="AX164" s="14" t="s">
        <v>72</v>
      </c>
      <c r="AY164" s="240" t="s">
        <v>115</v>
      </c>
    </row>
    <row r="165" s="13" customFormat="1">
      <c r="A165" s="13"/>
      <c r="B165" s="220"/>
      <c r="C165" s="221"/>
      <c r="D165" s="213" t="s">
        <v>134</v>
      </c>
      <c r="E165" s="222" t="s">
        <v>19</v>
      </c>
      <c r="F165" s="223" t="s">
        <v>221</v>
      </c>
      <c r="G165" s="221"/>
      <c r="H165" s="224">
        <v>8.25</v>
      </c>
      <c r="I165" s="225"/>
      <c r="J165" s="221"/>
      <c r="K165" s="221"/>
      <c r="L165" s="226"/>
      <c r="M165" s="227"/>
      <c r="N165" s="228"/>
      <c r="O165" s="228"/>
      <c r="P165" s="228"/>
      <c r="Q165" s="228"/>
      <c r="R165" s="228"/>
      <c r="S165" s="228"/>
      <c r="T165" s="22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0" t="s">
        <v>134</v>
      </c>
      <c r="AU165" s="230" t="s">
        <v>79</v>
      </c>
      <c r="AV165" s="13" t="s">
        <v>79</v>
      </c>
      <c r="AW165" s="13" t="s">
        <v>33</v>
      </c>
      <c r="AX165" s="13" t="s">
        <v>72</v>
      </c>
      <c r="AY165" s="230" t="s">
        <v>115</v>
      </c>
    </row>
    <row r="166" s="16" customFormat="1">
      <c r="A166" s="16"/>
      <c r="B166" s="252"/>
      <c r="C166" s="253"/>
      <c r="D166" s="213" t="s">
        <v>134</v>
      </c>
      <c r="E166" s="254" t="s">
        <v>19</v>
      </c>
      <c r="F166" s="255" t="s">
        <v>212</v>
      </c>
      <c r="G166" s="253"/>
      <c r="H166" s="256">
        <v>8.25</v>
      </c>
      <c r="I166" s="257"/>
      <c r="J166" s="253"/>
      <c r="K166" s="253"/>
      <c r="L166" s="258"/>
      <c r="M166" s="259"/>
      <c r="N166" s="260"/>
      <c r="O166" s="260"/>
      <c r="P166" s="260"/>
      <c r="Q166" s="260"/>
      <c r="R166" s="260"/>
      <c r="S166" s="260"/>
      <c r="T166" s="261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62" t="s">
        <v>134</v>
      </c>
      <c r="AU166" s="262" t="s">
        <v>79</v>
      </c>
      <c r="AV166" s="16" t="s">
        <v>136</v>
      </c>
      <c r="AW166" s="16" t="s">
        <v>33</v>
      </c>
      <c r="AX166" s="16" t="s">
        <v>72</v>
      </c>
      <c r="AY166" s="262" t="s">
        <v>115</v>
      </c>
    </row>
    <row r="167" s="14" customFormat="1">
      <c r="A167" s="14"/>
      <c r="B167" s="231"/>
      <c r="C167" s="232"/>
      <c r="D167" s="213" t="s">
        <v>134</v>
      </c>
      <c r="E167" s="233" t="s">
        <v>19</v>
      </c>
      <c r="F167" s="234" t="s">
        <v>222</v>
      </c>
      <c r="G167" s="232"/>
      <c r="H167" s="233" t="s">
        <v>19</v>
      </c>
      <c r="I167" s="235"/>
      <c r="J167" s="232"/>
      <c r="K167" s="232"/>
      <c r="L167" s="236"/>
      <c r="M167" s="237"/>
      <c r="N167" s="238"/>
      <c r="O167" s="238"/>
      <c r="P167" s="238"/>
      <c r="Q167" s="238"/>
      <c r="R167" s="238"/>
      <c r="S167" s="238"/>
      <c r="T167" s="23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0" t="s">
        <v>134</v>
      </c>
      <c r="AU167" s="240" t="s">
        <v>79</v>
      </c>
      <c r="AV167" s="14" t="s">
        <v>77</v>
      </c>
      <c r="AW167" s="14" t="s">
        <v>33</v>
      </c>
      <c r="AX167" s="14" t="s">
        <v>72</v>
      </c>
      <c r="AY167" s="240" t="s">
        <v>115</v>
      </c>
    </row>
    <row r="168" s="13" customFormat="1">
      <c r="A168" s="13"/>
      <c r="B168" s="220"/>
      <c r="C168" s="221"/>
      <c r="D168" s="213" t="s">
        <v>134</v>
      </c>
      <c r="E168" s="222" t="s">
        <v>19</v>
      </c>
      <c r="F168" s="223" t="s">
        <v>223</v>
      </c>
      <c r="G168" s="221"/>
      <c r="H168" s="224">
        <v>1.925</v>
      </c>
      <c r="I168" s="225"/>
      <c r="J168" s="221"/>
      <c r="K168" s="221"/>
      <c r="L168" s="226"/>
      <c r="M168" s="227"/>
      <c r="N168" s="228"/>
      <c r="O168" s="228"/>
      <c r="P168" s="228"/>
      <c r="Q168" s="228"/>
      <c r="R168" s="228"/>
      <c r="S168" s="228"/>
      <c r="T168" s="22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0" t="s">
        <v>134</v>
      </c>
      <c r="AU168" s="230" t="s">
        <v>79</v>
      </c>
      <c r="AV168" s="13" t="s">
        <v>79</v>
      </c>
      <c r="AW168" s="13" t="s">
        <v>33</v>
      </c>
      <c r="AX168" s="13" t="s">
        <v>72</v>
      </c>
      <c r="AY168" s="230" t="s">
        <v>115</v>
      </c>
    </row>
    <row r="169" s="13" customFormat="1">
      <c r="A169" s="13"/>
      <c r="B169" s="220"/>
      <c r="C169" s="221"/>
      <c r="D169" s="213" t="s">
        <v>134</v>
      </c>
      <c r="E169" s="222" t="s">
        <v>19</v>
      </c>
      <c r="F169" s="223" t="s">
        <v>224</v>
      </c>
      <c r="G169" s="221"/>
      <c r="H169" s="224">
        <v>4.0499999999999998</v>
      </c>
      <c r="I169" s="225"/>
      <c r="J169" s="221"/>
      <c r="K169" s="221"/>
      <c r="L169" s="226"/>
      <c r="M169" s="227"/>
      <c r="N169" s="228"/>
      <c r="O169" s="228"/>
      <c r="P169" s="228"/>
      <c r="Q169" s="228"/>
      <c r="R169" s="228"/>
      <c r="S169" s="228"/>
      <c r="T169" s="22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0" t="s">
        <v>134</v>
      </c>
      <c r="AU169" s="230" t="s">
        <v>79</v>
      </c>
      <c r="AV169" s="13" t="s">
        <v>79</v>
      </c>
      <c r="AW169" s="13" t="s">
        <v>33</v>
      </c>
      <c r="AX169" s="13" t="s">
        <v>72</v>
      </c>
      <c r="AY169" s="230" t="s">
        <v>115</v>
      </c>
    </row>
    <row r="170" s="13" customFormat="1">
      <c r="A170" s="13"/>
      <c r="B170" s="220"/>
      <c r="C170" s="221"/>
      <c r="D170" s="213" t="s">
        <v>134</v>
      </c>
      <c r="E170" s="222" t="s">
        <v>19</v>
      </c>
      <c r="F170" s="223" t="s">
        <v>225</v>
      </c>
      <c r="G170" s="221"/>
      <c r="H170" s="224">
        <v>1.0800000000000001</v>
      </c>
      <c r="I170" s="225"/>
      <c r="J170" s="221"/>
      <c r="K170" s="221"/>
      <c r="L170" s="226"/>
      <c r="M170" s="227"/>
      <c r="N170" s="228"/>
      <c r="O170" s="228"/>
      <c r="P170" s="228"/>
      <c r="Q170" s="228"/>
      <c r="R170" s="228"/>
      <c r="S170" s="228"/>
      <c r="T170" s="22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0" t="s">
        <v>134</v>
      </c>
      <c r="AU170" s="230" t="s">
        <v>79</v>
      </c>
      <c r="AV170" s="13" t="s">
        <v>79</v>
      </c>
      <c r="AW170" s="13" t="s">
        <v>33</v>
      </c>
      <c r="AX170" s="13" t="s">
        <v>72</v>
      </c>
      <c r="AY170" s="230" t="s">
        <v>115</v>
      </c>
    </row>
    <row r="171" s="16" customFormat="1">
      <c r="A171" s="16"/>
      <c r="B171" s="252"/>
      <c r="C171" s="253"/>
      <c r="D171" s="213" t="s">
        <v>134</v>
      </c>
      <c r="E171" s="254" t="s">
        <v>19</v>
      </c>
      <c r="F171" s="255" t="s">
        <v>212</v>
      </c>
      <c r="G171" s="253"/>
      <c r="H171" s="256">
        <v>7.0549999999999997</v>
      </c>
      <c r="I171" s="257"/>
      <c r="J171" s="253"/>
      <c r="K171" s="253"/>
      <c r="L171" s="258"/>
      <c r="M171" s="259"/>
      <c r="N171" s="260"/>
      <c r="O171" s="260"/>
      <c r="P171" s="260"/>
      <c r="Q171" s="260"/>
      <c r="R171" s="260"/>
      <c r="S171" s="260"/>
      <c r="T171" s="261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262" t="s">
        <v>134</v>
      </c>
      <c r="AU171" s="262" t="s">
        <v>79</v>
      </c>
      <c r="AV171" s="16" t="s">
        <v>136</v>
      </c>
      <c r="AW171" s="16" t="s">
        <v>33</v>
      </c>
      <c r="AX171" s="16" t="s">
        <v>72</v>
      </c>
      <c r="AY171" s="262" t="s">
        <v>115</v>
      </c>
    </row>
    <row r="172" s="14" customFormat="1">
      <c r="A172" s="14"/>
      <c r="B172" s="231"/>
      <c r="C172" s="232"/>
      <c r="D172" s="213" t="s">
        <v>134</v>
      </c>
      <c r="E172" s="233" t="s">
        <v>19</v>
      </c>
      <c r="F172" s="234" t="s">
        <v>226</v>
      </c>
      <c r="G172" s="232"/>
      <c r="H172" s="233" t="s">
        <v>19</v>
      </c>
      <c r="I172" s="235"/>
      <c r="J172" s="232"/>
      <c r="K172" s="232"/>
      <c r="L172" s="236"/>
      <c r="M172" s="237"/>
      <c r="N172" s="238"/>
      <c r="O172" s="238"/>
      <c r="P172" s="238"/>
      <c r="Q172" s="238"/>
      <c r="R172" s="238"/>
      <c r="S172" s="238"/>
      <c r="T172" s="23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0" t="s">
        <v>134</v>
      </c>
      <c r="AU172" s="240" t="s">
        <v>79</v>
      </c>
      <c r="AV172" s="14" t="s">
        <v>77</v>
      </c>
      <c r="AW172" s="14" t="s">
        <v>33</v>
      </c>
      <c r="AX172" s="14" t="s">
        <v>72</v>
      </c>
      <c r="AY172" s="240" t="s">
        <v>115</v>
      </c>
    </row>
    <row r="173" s="13" customFormat="1">
      <c r="A173" s="13"/>
      <c r="B173" s="220"/>
      <c r="C173" s="221"/>
      <c r="D173" s="213" t="s">
        <v>134</v>
      </c>
      <c r="E173" s="222" t="s">
        <v>19</v>
      </c>
      <c r="F173" s="223" t="s">
        <v>227</v>
      </c>
      <c r="G173" s="221"/>
      <c r="H173" s="224">
        <v>12.702999999999999</v>
      </c>
      <c r="I173" s="225"/>
      <c r="J173" s="221"/>
      <c r="K173" s="221"/>
      <c r="L173" s="226"/>
      <c r="M173" s="227"/>
      <c r="N173" s="228"/>
      <c r="O173" s="228"/>
      <c r="P173" s="228"/>
      <c r="Q173" s="228"/>
      <c r="R173" s="228"/>
      <c r="S173" s="228"/>
      <c r="T173" s="22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0" t="s">
        <v>134</v>
      </c>
      <c r="AU173" s="230" t="s">
        <v>79</v>
      </c>
      <c r="AV173" s="13" t="s">
        <v>79</v>
      </c>
      <c r="AW173" s="13" t="s">
        <v>33</v>
      </c>
      <c r="AX173" s="13" t="s">
        <v>72</v>
      </c>
      <c r="AY173" s="230" t="s">
        <v>115</v>
      </c>
    </row>
    <row r="174" s="13" customFormat="1">
      <c r="A174" s="13"/>
      <c r="B174" s="220"/>
      <c r="C174" s="221"/>
      <c r="D174" s="213" t="s">
        <v>134</v>
      </c>
      <c r="E174" s="222" t="s">
        <v>19</v>
      </c>
      <c r="F174" s="223" t="s">
        <v>228</v>
      </c>
      <c r="G174" s="221"/>
      <c r="H174" s="224">
        <v>5.5</v>
      </c>
      <c r="I174" s="225"/>
      <c r="J174" s="221"/>
      <c r="K174" s="221"/>
      <c r="L174" s="226"/>
      <c r="M174" s="227"/>
      <c r="N174" s="228"/>
      <c r="O174" s="228"/>
      <c r="P174" s="228"/>
      <c r="Q174" s="228"/>
      <c r="R174" s="228"/>
      <c r="S174" s="228"/>
      <c r="T174" s="22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0" t="s">
        <v>134</v>
      </c>
      <c r="AU174" s="230" t="s">
        <v>79</v>
      </c>
      <c r="AV174" s="13" t="s">
        <v>79</v>
      </c>
      <c r="AW174" s="13" t="s">
        <v>33</v>
      </c>
      <c r="AX174" s="13" t="s">
        <v>72</v>
      </c>
      <c r="AY174" s="230" t="s">
        <v>115</v>
      </c>
    </row>
    <row r="175" s="13" customFormat="1">
      <c r="A175" s="13"/>
      <c r="B175" s="220"/>
      <c r="C175" s="221"/>
      <c r="D175" s="213" t="s">
        <v>134</v>
      </c>
      <c r="E175" s="222" t="s">
        <v>19</v>
      </c>
      <c r="F175" s="223" t="s">
        <v>229</v>
      </c>
      <c r="G175" s="221"/>
      <c r="H175" s="224">
        <v>3.8479999999999999</v>
      </c>
      <c r="I175" s="225"/>
      <c r="J175" s="221"/>
      <c r="K175" s="221"/>
      <c r="L175" s="226"/>
      <c r="M175" s="227"/>
      <c r="N175" s="228"/>
      <c r="O175" s="228"/>
      <c r="P175" s="228"/>
      <c r="Q175" s="228"/>
      <c r="R175" s="228"/>
      <c r="S175" s="228"/>
      <c r="T175" s="22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0" t="s">
        <v>134</v>
      </c>
      <c r="AU175" s="230" t="s">
        <v>79</v>
      </c>
      <c r="AV175" s="13" t="s">
        <v>79</v>
      </c>
      <c r="AW175" s="13" t="s">
        <v>33</v>
      </c>
      <c r="AX175" s="13" t="s">
        <v>72</v>
      </c>
      <c r="AY175" s="230" t="s">
        <v>115</v>
      </c>
    </row>
    <row r="176" s="16" customFormat="1">
      <c r="A176" s="16"/>
      <c r="B176" s="252"/>
      <c r="C176" s="253"/>
      <c r="D176" s="213" t="s">
        <v>134</v>
      </c>
      <c r="E176" s="254" t="s">
        <v>19</v>
      </c>
      <c r="F176" s="255" t="s">
        <v>212</v>
      </c>
      <c r="G176" s="253"/>
      <c r="H176" s="256">
        <v>22.050999999999998</v>
      </c>
      <c r="I176" s="257"/>
      <c r="J176" s="253"/>
      <c r="K176" s="253"/>
      <c r="L176" s="258"/>
      <c r="M176" s="259"/>
      <c r="N176" s="260"/>
      <c r="O176" s="260"/>
      <c r="P176" s="260"/>
      <c r="Q176" s="260"/>
      <c r="R176" s="260"/>
      <c r="S176" s="260"/>
      <c r="T176" s="261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262" t="s">
        <v>134</v>
      </c>
      <c r="AU176" s="262" t="s">
        <v>79</v>
      </c>
      <c r="AV176" s="16" t="s">
        <v>136</v>
      </c>
      <c r="AW176" s="16" t="s">
        <v>33</v>
      </c>
      <c r="AX176" s="16" t="s">
        <v>72</v>
      </c>
      <c r="AY176" s="262" t="s">
        <v>115</v>
      </c>
    </row>
    <row r="177" s="14" customFormat="1">
      <c r="A177" s="14"/>
      <c r="B177" s="231"/>
      <c r="C177" s="232"/>
      <c r="D177" s="213" t="s">
        <v>134</v>
      </c>
      <c r="E177" s="233" t="s">
        <v>19</v>
      </c>
      <c r="F177" s="234" t="s">
        <v>230</v>
      </c>
      <c r="G177" s="232"/>
      <c r="H177" s="233" t="s">
        <v>19</v>
      </c>
      <c r="I177" s="235"/>
      <c r="J177" s="232"/>
      <c r="K177" s="232"/>
      <c r="L177" s="236"/>
      <c r="M177" s="237"/>
      <c r="N177" s="238"/>
      <c r="O177" s="238"/>
      <c r="P177" s="238"/>
      <c r="Q177" s="238"/>
      <c r="R177" s="238"/>
      <c r="S177" s="238"/>
      <c r="T177" s="23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0" t="s">
        <v>134</v>
      </c>
      <c r="AU177" s="240" t="s">
        <v>79</v>
      </c>
      <c r="AV177" s="14" t="s">
        <v>77</v>
      </c>
      <c r="AW177" s="14" t="s">
        <v>33</v>
      </c>
      <c r="AX177" s="14" t="s">
        <v>72</v>
      </c>
      <c r="AY177" s="240" t="s">
        <v>115</v>
      </c>
    </row>
    <row r="178" s="13" customFormat="1">
      <c r="A178" s="13"/>
      <c r="B178" s="220"/>
      <c r="C178" s="221"/>
      <c r="D178" s="213" t="s">
        <v>134</v>
      </c>
      <c r="E178" s="222" t="s">
        <v>19</v>
      </c>
      <c r="F178" s="223" t="s">
        <v>231</v>
      </c>
      <c r="G178" s="221"/>
      <c r="H178" s="224">
        <v>20</v>
      </c>
      <c r="I178" s="225"/>
      <c r="J178" s="221"/>
      <c r="K178" s="221"/>
      <c r="L178" s="226"/>
      <c r="M178" s="227"/>
      <c r="N178" s="228"/>
      <c r="O178" s="228"/>
      <c r="P178" s="228"/>
      <c r="Q178" s="228"/>
      <c r="R178" s="228"/>
      <c r="S178" s="228"/>
      <c r="T178" s="22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0" t="s">
        <v>134</v>
      </c>
      <c r="AU178" s="230" t="s">
        <v>79</v>
      </c>
      <c r="AV178" s="13" t="s">
        <v>79</v>
      </c>
      <c r="AW178" s="13" t="s">
        <v>33</v>
      </c>
      <c r="AX178" s="13" t="s">
        <v>72</v>
      </c>
      <c r="AY178" s="230" t="s">
        <v>115</v>
      </c>
    </row>
    <row r="179" s="13" customFormat="1">
      <c r="A179" s="13"/>
      <c r="B179" s="220"/>
      <c r="C179" s="221"/>
      <c r="D179" s="213" t="s">
        <v>134</v>
      </c>
      <c r="E179" s="222" t="s">
        <v>19</v>
      </c>
      <c r="F179" s="223" t="s">
        <v>232</v>
      </c>
      <c r="G179" s="221"/>
      <c r="H179" s="224">
        <v>4.7599999999999998</v>
      </c>
      <c r="I179" s="225"/>
      <c r="J179" s="221"/>
      <c r="K179" s="221"/>
      <c r="L179" s="226"/>
      <c r="M179" s="227"/>
      <c r="N179" s="228"/>
      <c r="O179" s="228"/>
      <c r="P179" s="228"/>
      <c r="Q179" s="228"/>
      <c r="R179" s="228"/>
      <c r="S179" s="228"/>
      <c r="T179" s="22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0" t="s">
        <v>134</v>
      </c>
      <c r="AU179" s="230" t="s">
        <v>79</v>
      </c>
      <c r="AV179" s="13" t="s">
        <v>79</v>
      </c>
      <c r="AW179" s="13" t="s">
        <v>33</v>
      </c>
      <c r="AX179" s="13" t="s">
        <v>72</v>
      </c>
      <c r="AY179" s="230" t="s">
        <v>115</v>
      </c>
    </row>
    <row r="180" s="16" customFormat="1">
      <c r="A180" s="16"/>
      <c r="B180" s="252"/>
      <c r="C180" s="253"/>
      <c r="D180" s="213" t="s">
        <v>134</v>
      </c>
      <c r="E180" s="254" t="s">
        <v>19</v>
      </c>
      <c r="F180" s="255" t="s">
        <v>212</v>
      </c>
      <c r="G180" s="253"/>
      <c r="H180" s="256">
        <v>24.760000000000002</v>
      </c>
      <c r="I180" s="257"/>
      <c r="J180" s="253"/>
      <c r="K180" s="253"/>
      <c r="L180" s="258"/>
      <c r="M180" s="259"/>
      <c r="N180" s="260"/>
      <c r="O180" s="260"/>
      <c r="P180" s="260"/>
      <c r="Q180" s="260"/>
      <c r="R180" s="260"/>
      <c r="S180" s="260"/>
      <c r="T180" s="261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T180" s="262" t="s">
        <v>134</v>
      </c>
      <c r="AU180" s="262" t="s">
        <v>79</v>
      </c>
      <c r="AV180" s="16" t="s">
        <v>136</v>
      </c>
      <c r="AW180" s="16" t="s">
        <v>33</v>
      </c>
      <c r="AX180" s="16" t="s">
        <v>72</v>
      </c>
      <c r="AY180" s="262" t="s">
        <v>115</v>
      </c>
    </row>
    <row r="181" s="14" customFormat="1">
      <c r="A181" s="14"/>
      <c r="B181" s="231"/>
      <c r="C181" s="232"/>
      <c r="D181" s="213" t="s">
        <v>134</v>
      </c>
      <c r="E181" s="233" t="s">
        <v>19</v>
      </c>
      <c r="F181" s="234" t="s">
        <v>233</v>
      </c>
      <c r="G181" s="232"/>
      <c r="H181" s="233" t="s">
        <v>19</v>
      </c>
      <c r="I181" s="235"/>
      <c r="J181" s="232"/>
      <c r="K181" s="232"/>
      <c r="L181" s="236"/>
      <c r="M181" s="237"/>
      <c r="N181" s="238"/>
      <c r="O181" s="238"/>
      <c r="P181" s="238"/>
      <c r="Q181" s="238"/>
      <c r="R181" s="238"/>
      <c r="S181" s="238"/>
      <c r="T181" s="23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0" t="s">
        <v>134</v>
      </c>
      <c r="AU181" s="240" t="s">
        <v>79</v>
      </c>
      <c r="AV181" s="14" t="s">
        <v>77</v>
      </c>
      <c r="AW181" s="14" t="s">
        <v>33</v>
      </c>
      <c r="AX181" s="14" t="s">
        <v>72</v>
      </c>
      <c r="AY181" s="240" t="s">
        <v>115</v>
      </c>
    </row>
    <row r="182" s="13" customFormat="1">
      <c r="A182" s="13"/>
      <c r="B182" s="220"/>
      <c r="C182" s="221"/>
      <c r="D182" s="213" t="s">
        <v>134</v>
      </c>
      <c r="E182" s="222" t="s">
        <v>19</v>
      </c>
      <c r="F182" s="223" t="s">
        <v>234</v>
      </c>
      <c r="G182" s="221"/>
      <c r="H182" s="224">
        <v>2.1600000000000001</v>
      </c>
      <c r="I182" s="225"/>
      <c r="J182" s="221"/>
      <c r="K182" s="221"/>
      <c r="L182" s="226"/>
      <c r="M182" s="227"/>
      <c r="N182" s="228"/>
      <c r="O182" s="228"/>
      <c r="P182" s="228"/>
      <c r="Q182" s="228"/>
      <c r="R182" s="228"/>
      <c r="S182" s="228"/>
      <c r="T182" s="22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0" t="s">
        <v>134</v>
      </c>
      <c r="AU182" s="230" t="s">
        <v>79</v>
      </c>
      <c r="AV182" s="13" t="s">
        <v>79</v>
      </c>
      <c r="AW182" s="13" t="s">
        <v>33</v>
      </c>
      <c r="AX182" s="13" t="s">
        <v>72</v>
      </c>
      <c r="AY182" s="230" t="s">
        <v>115</v>
      </c>
    </row>
    <row r="183" s="16" customFormat="1">
      <c r="A183" s="16"/>
      <c r="B183" s="252"/>
      <c r="C183" s="253"/>
      <c r="D183" s="213" t="s">
        <v>134</v>
      </c>
      <c r="E183" s="254" t="s">
        <v>19</v>
      </c>
      <c r="F183" s="255" t="s">
        <v>212</v>
      </c>
      <c r="G183" s="253"/>
      <c r="H183" s="256">
        <v>2.1600000000000001</v>
      </c>
      <c r="I183" s="257"/>
      <c r="J183" s="253"/>
      <c r="K183" s="253"/>
      <c r="L183" s="258"/>
      <c r="M183" s="259"/>
      <c r="N183" s="260"/>
      <c r="O183" s="260"/>
      <c r="P183" s="260"/>
      <c r="Q183" s="260"/>
      <c r="R183" s="260"/>
      <c r="S183" s="260"/>
      <c r="T183" s="261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62" t="s">
        <v>134</v>
      </c>
      <c r="AU183" s="262" t="s">
        <v>79</v>
      </c>
      <c r="AV183" s="16" t="s">
        <v>136</v>
      </c>
      <c r="AW183" s="16" t="s">
        <v>33</v>
      </c>
      <c r="AX183" s="16" t="s">
        <v>72</v>
      </c>
      <c r="AY183" s="262" t="s">
        <v>115</v>
      </c>
    </row>
    <row r="184" s="14" customFormat="1">
      <c r="A184" s="14"/>
      <c r="B184" s="231"/>
      <c r="C184" s="232"/>
      <c r="D184" s="213" t="s">
        <v>134</v>
      </c>
      <c r="E184" s="233" t="s">
        <v>19</v>
      </c>
      <c r="F184" s="234" t="s">
        <v>235</v>
      </c>
      <c r="G184" s="232"/>
      <c r="H184" s="233" t="s">
        <v>19</v>
      </c>
      <c r="I184" s="235"/>
      <c r="J184" s="232"/>
      <c r="K184" s="232"/>
      <c r="L184" s="236"/>
      <c r="M184" s="237"/>
      <c r="N184" s="238"/>
      <c r="O184" s="238"/>
      <c r="P184" s="238"/>
      <c r="Q184" s="238"/>
      <c r="R184" s="238"/>
      <c r="S184" s="238"/>
      <c r="T184" s="23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0" t="s">
        <v>134</v>
      </c>
      <c r="AU184" s="240" t="s">
        <v>79</v>
      </c>
      <c r="AV184" s="14" t="s">
        <v>77</v>
      </c>
      <c r="AW184" s="14" t="s">
        <v>33</v>
      </c>
      <c r="AX184" s="14" t="s">
        <v>72</v>
      </c>
      <c r="AY184" s="240" t="s">
        <v>115</v>
      </c>
    </row>
    <row r="185" s="13" customFormat="1">
      <c r="A185" s="13"/>
      <c r="B185" s="220"/>
      <c r="C185" s="221"/>
      <c r="D185" s="213" t="s">
        <v>134</v>
      </c>
      <c r="E185" s="222" t="s">
        <v>19</v>
      </c>
      <c r="F185" s="223" t="s">
        <v>236</v>
      </c>
      <c r="G185" s="221"/>
      <c r="H185" s="224">
        <v>0.10000000000000001</v>
      </c>
      <c r="I185" s="225"/>
      <c r="J185" s="221"/>
      <c r="K185" s="221"/>
      <c r="L185" s="226"/>
      <c r="M185" s="227"/>
      <c r="N185" s="228"/>
      <c r="O185" s="228"/>
      <c r="P185" s="228"/>
      <c r="Q185" s="228"/>
      <c r="R185" s="228"/>
      <c r="S185" s="228"/>
      <c r="T185" s="22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0" t="s">
        <v>134</v>
      </c>
      <c r="AU185" s="230" t="s">
        <v>79</v>
      </c>
      <c r="AV185" s="13" t="s">
        <v>79</v>
      </c>
      <c r="AW185" s="13" t="s">
        <v>33</v>
      </c>
      <c r="AX185" s="13" t="s">
        <v>72</v>
      </c>
      <c r="AY185" s="230" t="s">
        <v>115</v>
      </c>
    </row>
    <row r="186" s="13" customFormat="1">
      <c r="A186" s="13"/>
      <c r="B186" s="220"/>
      <c r="C186" s="221"/>
      <c r="D186" s="213" t="s">
        <v>134</v>
      </c>
      <c r="E186" s="222" t="s">
        <v>19</v>
      </c>
      <c r="F186" s="223" t="s">
        <v>237</v>
      </c>
      <c r="G186" s="221"/>
      <c r="H186" s="224">
        <v>1</v>
      </c>
      <c r="I186" s="225"/>
      <c r="J186" s="221"/>
      <c r="K186" s="221"/>
      <c r="L186" s="226"/>
      <c r="M186" s="227"/>
      <c r="N186" s="228"/>
      <c r="O186" s="228"/>
      <c r="P186" s="228"/>
      <c r="Q186" s="228"/>
      <c r="R186" s="228"/>
      <c r="S186" s="228"/>
      <c r="T186" s="22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0" t="s">
        <v>134</v>
      </c>
      <c r="AU186" s="230" t="s">
        <v>79</v>
      </c>
      <c r="AV186" s="13" t="s">
        <v>79</v>
      </c>
      <c r="AW186" s="13" t="s">
        <v>33</v>
      </c>
      <c r="AX186" s="13" t="s">
        <v>72</v>
      </c>
      <c r="AY186" s="230" t="s">
        <v>115</v>
      </c>
    </row>
    <row r="187" s="13" customFormat="1">
      <c r="A187" s="13"/>
      <c r="B187" s="220"/>
      <c r="C187" s="221"/>
      <c r="D187" s="213" t="s">
        <v>134</v>
      </c>
      <c r="E187" s="222" t="s">
        <v>19</v>
      </c>
      <c r="F187" s="223" t="s">
        <v>238</v>
      </c>
      <c r="G187" s="221"/>
      <c r="H187" s="224">
        <v>0.59999999999999998</v>
      </c>
      <c r="I187" s="225"/>
      <c r="J187" s="221"/>
      <c r="K187" s="221"/>
      <c r="L187" s="226"/>
      <c r="M187" s="227"/>
      <c r="N187" s="228"/>
      <c r="O187" s="228"/>
      <c r="P187" s="228"/>
      <c r="Q187" s="228"/>
      <c r="R187" s="228"/>
      <c r="S187" s="228"/>
      <c r="T187" s="22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0" t="s">
        <v>134</v>
      </c>
      <c r="AU187" s="230" t="s">
        <v>79</v>
      </c>
      <c r="AV187" s="13" t="s">
        <v>79</v>
      </c>
      <c r="AW187" s="13" t="s">
        <v>33</v>
      </c>
      <c r="AX187" s="13" t="s">
        <v>72</v>
      </c>
      <c r="AY187" s="230" t="s">
        <v>115</v>
      </c>
    </row>
    <row r="188" s="13" customFormat="1">
      <c r="A188" s="13"/>
      <c r="B188" s="220"/>
      <c r="C188" s="221"/>
      <c r="D188" s="213" t="s">
        <v>134</v>
      </c>
      <c r="E188" s="222" t="s">
        <v>19</v>
      </c>
      <c r="F188" s="223" t="s">
        <v>239</v>
      </c>
      <c r="G188" s="221"/>
      <c r="H188" s="224">
        <v>0.29999999999999999</v>
      </c>
      <c r="I188" s="225"/>
      <c r="J188" s="221"/>
      <c r="K188" s="221"/>
      <c r="L188" s="226"/>
      <c r="M188" s="227"/>
      <c r="N188" s="228"/>
      <c r="O188" s="228"/>
      <c r="P188" s="228"/>
      <c r="Q188" s="228"/>
      <c r="R188" s="228"/>
      <c r="S188" s="228"/>
      <c r="T188" s="22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0" t="s">
        <v>134</v>
      </c>
      <c r="AU188" s="230" t="s">
        <v>79</v>
      </c>
      <c r="AV188" s="13" t="s">
        <v>79</v>
      </c>
      <c r="AW188" s="13" t="s">
        <v>33</v>
      </c>
      <c r="AX188" s="13" t="s">
        <v>72</v>
      </c>
      <c r="AY188" s="230" t="s">
        <v>115</v>
      </c>
    </row>
    <row r="189" s="16" customFormat="1">
      <c r="A189" s="16"/>
      <c r="B189" s="252"/>
      <c r="C189" s="253"/>
      <c r="D189" s="213" t="s">
        <v>134</v>
      </c>
      <c r="E189" s="254" t="s">
        <v>19</v>
      </c>
      <c r="F189" s="255" t="s">
        <v>212</v>
      </c>
      <c r="G189" s="253"/>
      <c r="H189" s="256">
        <v>2</v>
      </c>
      <c r="I189" s="257"/>
      <c r="J189" s="253"/>
      <c r="K189" s="253"/>
      <c r="L189" s="258"/>
      <c r="M189" s="259"/>
      <c r="N189" s="260"/>
      <c r="O189" s="260"/>
      <c r="P189" s="260"/>
      <c r="Q189" s="260"/>
      <c r="R189" s="260"/>
      <c r="S189" s="260"/>
      <c r="T189" s="261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262" t="s">
        <v>134</v>
      </c>
      <c r="AU189" s="262" t="s">
        <v>79</v>
      </c>
      <c r="AV189" s="16" t="s">
        <v>136</v>
      </c>
      <c r="AW189" s="16" t="s">
        <v>33</v>
      </c>
      <c r="AX189" s="16" t="s">
        <v>72</v>
      </c>
      <c r="AY189" s="262" t="s">
        <v>115</v>
      </c>
    </row>
    <row r="190" s="15" customFormat="1">
      <c r="A190" s="15"/>
      <c r="B190" s="241"/>
      <c r="C190" s="242"/>
      <c r="D190" s="213" t="s">
        <v>134</v>
      </c>
      <c r="E190" s="243" t="s">
        <v>19</v>
      </c>
      <c r="F190" s="244" t="s">
        <v>151</v>
      </c>
      <c r="G190" s="242"/>
      <c r="H190" s="245">
        <v>134.44499999999999</v>
      </c>
      <c r="I190" s="246"/>
      <c r="J190" s="242"/>
      <c r="K190" s="242"/>
      <c r="L190" s="247"/>
      <c r="M190" s="248"/>
      <c r="N190" s="249"/>
      <c r="O190" s="249"/>
      <c r="P190" s="249"/>
      <c r="Q190" s="249"/>
      <c r="R190" s="249"/>
      <c r="S190" s="249"/>
      <c r="T190" s="250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1" t="s">
        <v>134</v>
      </c>
      <c r="AU190" s="251" t="s">
        <v>79</v>
      </c>
      <c r="AV190" s="15" t="s">
        <v>121</v>
      </c>
      <c r="AW190" s="15" t="s">
        <v>33</v>
      </c>
      <c r="AX190" s="15" t="s">
        <v>77</v>
      </c>
      <c r="AY190" s="251" t="s">
        <v>115</v>
      </c>
    </row>
    <row r="191" s="2" customFormat="1" ht="16.5" customHeight="1">
      <c r="A191" s="41"/>
      <c r="B191" s="42"/>
      <c r="C191" s="200" t="s">
        <v>240</v>
      </c>
      <c r="D191" s="200" t="s">
        <v>117</v>
      </c>
      <c r="E191" s="201" t="s">
        <v>241</v>
      </c>
      <c r="F191" s="202" t="s">
        <v>242</v>
      </c>
      <c r="G191" s="203" t="s">
        <v>128</v>
      </c>
      <c r="H191" s="204">
        <v>401.16800000000001</v>
      </c>
      <c r="I191" s="205"/>
      <c r="J191" s="206">
        <f>ROUND(I191*H191,2)</f>
        <v>0</v>
      </c>
      <c r="K191" s="202" t="s">
        <v>19</v>
      </c>
      <c r="L191" s="47"/>
      <c r="M191" s="207" t="s">
        <v>19</v>
      </c>
      <c r="N191" s="208" t="s">
        <v>43</v>
      </c>
      <c r="O191" s="87"/>
      <c r="P191" s="209">
        <f>O191*H191</f>
        <v>0</v>
      </c>
      <c r="Q191" s="209">
        <v>0</v>
      </c>
      <c r="R191" s="209">
        <f>Q191*H191</f>
        <v>0</v>
      </c>
      <c r="S191" s="209">
        <v>0</v>
      </c>
      <c r="T191" s="210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1" t="s">
        <v>121</v>
      </c>
      <c r="AT191" s="211" t="s">
        <v>117</v>
      </c>
      <c r="AU191" s="211" t="s">
        <v>79</v>
      </c>
      <c r="AY191" s="20" t="s">
        <v>115</v>
      </c>
      <c r="BE191" s="212">
        <f>IF(N191="základní",J191,0)</f>
        <v>0</v>
      </c>
      <c r="BF191" s="212">
        <f>IF(N191="snížená",J191,0)</f>
        <v>0</v>
      </c>
      <c r="BG191" s="212">
        <f>IF(N191="zákl. přenesená",J191,0)</f>
        <v>0</v>
      </c>
      <c r="BH191" s="212">
        <f>IF(N191="sníž. přenesená",J191,0)</f>
        <v>0</v>
      </c>
      <c r="BI191" s="212">
        <f>IF(N191="nulová",J191,0)</f>
        <v>0</v>
      </c>
      <c r="BJ191" s="20" t="s">
        <v>77</v>
      </c>
      <c r="BK191" s="212">
        <f>ROUND(I191*H191,2)</f>
        <v>0</v>
      </c>
      <c r="BL191" s="20" t="s">
        <v>121</v>
      </c>
      <c r="BM191" s="211" t="s">
        <v>243</v>
      </c>
    </row>
    <row r="192" s="2" customFormat="1">
      <c r="A192" s="41"/>
      <c r="B192" s="42"/>
      <c r="C192" s="43"/>
      <c r="D192" s="213" t="s">
        <v>123</v>
      </c>
      <c r="E192" s="43"/>
      <c r="F192" s="214" t="s">
        <v>242</v>
      </c>
      <c r="G192" s="43"/>
      <c r="H192" s="43"/>
      <c r="I192" s="215"/>
      <c r="J192" s="43"/>
      <c r="K192" s="43"/>
      <c r="L192" s="47"/>
      <c r="M192" s="216"/>
      <c r="N192" s="217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123</v>
      </c>
      <c r="AU192" s="20" t="s">
        <v>79</v>
      </c>
    </row>
    <row r="193" s="14" customFormat="1">
      <c r="A193" s="14"/>
      <c r="B193" s="231"/>
      <c r="C193" s="232"/>
      <c r="D193" s="213" t="s">
        <v>134</v>
      </c>
      <c r="E193" s="233" t="s">
        <v>19</v>
      </c>
      <c r="F193" s="234" t="s">
        <v>204</v>
      </c>
      <c r="G193" s="232"/>
      <c r="H193" s="233" t="s">
        <v>19</v>
      </c>
      <c r="I193" s="235"/>
      <c r="J193" s="232"/>
      <c r="K193" s="232"/>
      <c r="L193" s="236"/>
      <c r="M193" s="237"/>
      <c r="N193" s="238"/>
      <c r="O193" s="238"/>
      <c r="P193" s="238"/>
      <c r="Q193" s="238"/>
      <c r="R193" s="238"/>
      <c r="S193" s="238"/>
      <c r="T193" s="23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0" t="s">
        <v>134</v>
      </c>
      <c r="AU193" s="240" t="s">
        <v>79</v>
      </c>
      <c r="AV193" s="14" t="s">
        <v>77</v>
      </c>
      <c r="AW193" s="14" t="s">
        <v>33</v>
      </c>
      <c r="AX193" s="14" t="s">
        <v>72</v>
      </c>
      <c r="AY193" s="240" t="s">
        <v>115</v>
      </c>
    </row>
    <row r="194" s="13" customFormat="1">
      <c r="A194" s="13"/>
      <c r="B194" s="220"/>
      <c r="C194" s="221"/>
      <c r="D194" s="213" t="s">
        <v>134</v>
      </c>
      <c r="E194" s="222" t="s">
        <v>19</v>
      </c>
      <c r="F194" s="223" t="s">
        <v>244</v>
      </c>
      <c r="G194" s="221"/>
      <c r="H194" s="224">
        <v>31.584</v>
      </c>
      <c r="I194" s="225"/>
      <c r="J194" s="221"/>
      <c r="K194" s="221"/>
      <c r="L194" s="226"/>
      <c r="M194" s="227"/>
      <c r="N194" s="228"/>
      <c r="O194" s="228"/>
      <c r="P194" s="228"/>
      <c r="Q194" s="228"/>
      <c r="R194" s="228"/>
      <c r="S194" s="228"/>
      <c r="T194" s="22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0" t="s">
        <v>134</v>
      </c>
      <c r="AU194" s="230" t="s">
        <v>79</v>
      </c>
      <c r="AV194" s="13" t="s">
        <v>79</v>
      </c>
      <c r="AW194" s="13" t="s">
        <v>33</v>
      </c>
      <c r="AX194" s="13" t="s">
        <v>72</v>
      </c>
      <c r="AY194" s="230" t="s">
        <v>115</v>
      </c>
    </row>
    <row r="195" s="13" customFormat="1">
      <c r="A195" s="13"/>
      <c r="B195" s="220"/>
      <c r="C195" s="221"/>
      <c r="D195" s="213" t="s">
        <v>134</v>
      </c>
      <c r="E195" s="222" t="s">
        <v>19</v>
      </c>
      <c r="F195" s="223" t="s">
        <v>245</v>
      </c>
      <c r="G195" s="221"/>
      <c r="H195" s="224">
        <v>5.6399999999999997</v>
      </c>
      <c r="I195" s="225"/>
      <c r="J195" s="221"/>
      <c r="K195" s="221"/>
      <c r="L195" s="226"/>
      <c r="M195" s="227"/>
      <c r="N195" s="228"/>
      <c r="O195" s="228"/>
      <c r="P195" s="228"/>
      <c r="Q195" s="228"/>
      <c r="R195" s="228"/>
      <c r="S195" s="228"/>
      <c r="T195" s="22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0" t="s">
        <v>134</v>
      </c>
      <c r="AU195" s="230" t="s">
        <v>79</v>
      </c>
      <c r="AV195" s="13" t="s">
        <v>79</v>
      </c>
      <c r="AW195" s="13" t="s">
        <v>33</v>
      </c>
      <c r="AX195" s="13" t="s">
        <v>72</v>
      </c>
      <c r="AY195" s="230" t="s">
        <v>115</v>
      </c>
    </row>
    <row r="196" s="13" customFormat="1">
      <c r="A196" s="13"/>
      <c r="B196" s="220"/>
      <c r="C196" s="221"/>
      <c r="D196" s="213" t="s">
        <v>134</v>
      </c>
      <c r="E196" s="222" t="s">
        <v>19</v>
      </c>
      <c r="F196" s="223" t="s">
        <v>246</v>
      </c>
      <c r="G196" s="221"/>
      <c r="H196" s="224">
        <v>-4.04</v>
      </c>
      <c r="I196" s="225"/>
      <c r="J196" s="221"/>
      <c r="K196" s="221"/>
      <c r="L196" s="226"/>
      <c r="M196" s="227"/>
      <c r="N196" s="228"/>
      <c r="O196" s="228"/>
      <c r="P196" s="228"/>
      <c r="Q196" s="228"/>
      <c r="R196" s="228"/>
      <c r="S196" s="228"/>
      <c r="T196" s="22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0" t="s">
        <v>134</v>
      </c>
      <c r="AU196" s="230" t="s">
        <v>79</v>
      </c>
      <c r="AV196" s="13" t="s">
        <v>79</v>
      </c>
      <c r="AW196" s="13" t="s">
        <v>33</v>
      </c>
      <c r="AX196" s="13" t="s">
        <v>72</v>
      </c>
      <c r="AY196" s="230" t="s">
        <v>115</v>
      </c>
    </row>
    <row r="197" s="13" customFormat="1">
      <c r="A197" s="13"/>
      <c r="B197" s="220"/>
      <c r="C197" s="221"/>
      <c r="D197" s="213" t="s">
        <v>134</v>
      </c>
      <c r="E197" s="222" t="s">
        <v>19</v>
      </c>
      <c r="F197" s="223" t="s">
        <v>247</v>
      </c>
      <c r="G197" s="221"/>
      <c r="H197" s="224">
        <v>3.6200000000000001</v>
      </c>
      <c r="I197" s="225"/>
      <c r="J197" s="221"/>
      <c r="K197" s="221"/>
      <c r="L197" s="226"/>
      <c r="M197" s="227"/>
      <c r="N197" s="228"/>
      <c r="O197" s="228"/>
      <c r="P197" s="228"/>
      <c r="Q197" s="228"/>
      <c r="R197" s="228"/>
      <c r="S197" s="228"/>
      <c r="T197" s="22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0" t="s">
        <v>134</v>
      </c>
      <c r="AU197" s="230" t="s">
        <v>79</v>
      </c>
      <c r="AV197" s="13" t="s">
        <v>79</v>
      </c>
      <c r="AW197" s="13" t="s">
        <v>33</v>
      </c>
      <c r="AX197" s="13" t="s">
        <v>72</v>
      </c>
      <c r="AY197" s="230" t="s">
        <v>115</v>
      </c>
    </row>
    <row r="198" s="16" customFormat="1">
      <c r="A198" s="16"/>
      <c r="B198" s="252"/>
      <c r="C198" s="253"/>
      <c r="D198" s="213" t="s">
        <v>134</v>
      </c>
      <c r="E198" s="254" t="s">
        <v>19</v>
      </c>
      <c r="F198" s="255" t="s">
        <v>212</v>
      </c>
      <c r="G198" s="253"/>
      <c r="H198" s="256">
        <v>36.804000000000002</v>
      </c>
      <c r="I198" s="257"/>
      <c r="J198" s="253"/>
      <c r="K198" s="253"/>
      <c r="L198" s="258"/>
      <c r="M198" s="259"/>
      <c r="N198" s="260"/>
      <c r="O198" s="260"/>
      <c r="P198" s="260"/>
      <c r="Q198" s="260"/>
      <c r="R198" s="260"/>
      <c r="S198" s="260"/>
      <c r="T198" s="261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62" t="s">
        <v>134</v>
      </c>
      <c r="AU198" s="262" t="s">
        <v>79</v>
      </c>
      <c r="AV198" s="16" t="s">
        <v>136</v>
      </c>
      <c r="AW198" s="16" t="s">
        <v>33</v>
      </c>
      <c r="AX198" s="16" t="s">
        <v>72</v>
      </c>
      <c r="AY198" s="262" t="s">
        <v>115</v>
      </c>
    </row>
    <row r="199" s="14" customFormat="1">
      <c r="A199" s="14"/>
      <c r="B199" s="231"/>
      <c r="C199" s="232"/>
      <c r="D199" s="213" t="s">
        <v>134</v>
      </c>
      <c r="E199" s="233" t="s">
        <v>19</v>
      </c>
      <c r="F199" s="234" t="s">
        <v>207</v>
      </c>
      <c r="G199" s="232"/>
      <c r="H199" s="233" t="s">
        <v>19</v>
      </c>
      <c r="I199" s="235"/>
      <c r="J199" s="232"/>
      <c r="K199" s="232"/>
      <c r="L199" s="236"/>
      <c r="M199" s="237"/>
      <c r="N199" s="238"/>
      <c r="O199" s="238"/>
      <c r="P199" s="238"/>
      <c r="Q199" s="238"/>
      <c r="R199" s="238"/>
      <c r="S199" s="238"/>
      <c r="T199" s="23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0" t="s">
        <v>134</v>
      </c>
      <c r="AU199" s="240" t="s">
        <v>79</v>
      </c>
      <c r="AV199" s="14" t="s">
        <v>77</v>
      </c>
      <c r="AW199" s="14" t="s">
        <v>33</v>
      </c>
      <c r="AX199" s="14" t="s">
        <v>72</v>
      </c>
      <c r="AY199" s="240" t="s">
        <v>115</v>
      </c>
    </row>
    <row r="200" s="13" customFormat="1">
      <c r="A200" s="13"/>
      <c r="B200" s="220"/>
      <c r="C200" s="221"/>
      <c r="D200" s="213" t="s">
        <v>134</v>
      </c>
      <c r="E200" s="222" t="s">
        <v>19</v>
      </c>
      <c r="F200" s="223" t="s">
        <v>248</v>
      </c>
      <c r="G200" s="221"/>
      <c r="H200" s="224">
        <v>73.319999999999993</v>
      </c>
      <c r="I200" s="225"/>
      <c r="J200" s="221"/>
      <c r="K200" s="221"/>
      <c r="L200" s="226"/>
      <c r="M200" s="227"/>
      <c r="N200" s="228"/>
      <c r="O200" s="228"/>
      <c r="P200" s="228"/>
      <c r="Q200" s="228"/>
      <c r="R200" s="228"/>
      <c r="S200" s="228"/>
      <c r="T200" s="22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0" t="s">
        <v>134</v>
      </c>
      <c r="AU200" s="230" t="s">
        <v>79</v>
      </c>
      <c r="AV200" s="13" t="s">
        <v>79</v>
      </c>
      <c r="AW200" s="13" t="s">
        <v>33</v>
      </c>
      <c r="AX200" s="13" t="s">
        <v>72</v>
      </c>
      <c r="AY200" s="230" t="s">
        <v>115</v>
      </c>
    </row>
    <row r="201" s="13" customFormat="1">
      <c r="A201" s="13"/>
      <c r="B201" s="220"/>
      <c r="C201" s="221"/>
      <c r="D201" s="213" t="s">
        <v>134</v>
      </c>
      <c r="E201" s="222" t="s">
        <v>19</v>
      </c>
      <c r="F201" s="223" t="s">
        <v>249</v>
      </c>
      <c r="G201" s="221"/>
      <c r="H201" s="224">
        <v>11</v>
      </c>
      <c r="I201" s="225"/>
      <c r="J201" s="221"/>
      <c r="K201" s="221"/>
      <c r="L201" s="226"/>
      <c r="M201" s="227"/>
      <c r="N201" s="228"/>
      <c r="O201" s="228"/>
      <c r="P201" s="228"/>
      <c r="Q201" s="228"/>
      <c r="R201" s="228"/>
      <c r="S201" s="228"/>
      <c r="T201" s="22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0" t="s">
        <v>134</v>
      </c>
      <c r="AU201" s="230" t="s">
        <v>79</v>
      </c>
      <c r="AV201" s="13" t="s">
        <v>79</v>
      </c>
      <c r="AW201" s="13" t="s">
        <v>33</v>
      </c>
      <c r="AX201" s="13" t="s">
        <v>72</v>
      </c>
      <c r="AY201" s="230" t="s">
        <v>115</v>
      </c>
    </row>
    <row r="202" s="13" customFormat="1">
      <c r="A202" s="13"/>
      <c r="B202" s="220"/>
      <c r="C202" s="221"/>
      <c r="D202" s="213" t="s">
        <v>134</v>
      </c>
      <c r="E202" s="222" t="s">
        <v>19</v>
      </c>
      <c r="F202" s="223" t="s">
        <v>250</v>
      </c>
      <c r="G202" s="221"/>
      <c r="H202" s="224">
        <v>-8.7550000000000008</v>
      </c>
      <c r="I202" s="225"/>
      <c r="J202" s="221"/>
      <c r="K202" s="221"/>
      <c r="L202" s="226"/>
      <c r="M202" s="227"/>
      <c r="N202" s="228"/>
      <c r="O202" s="228"/>
      <c r="P202" s="228"/>
      <c r="Q202" s="228"/>
      <c r="R202" s="228"/>
      <c r="S202" s="228"/>
      <c r="T202" s="22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0" t="s">
        <v>134</v>
      </c>
      <c r="AU202" s="230" t="s">
        <v>79</v>
      </c>
      <c r="AV202" s="13" t="s">
        <v>79</v>
      </c>
      <c r="AW202" s="13" t="s">
        <v>33</v>
      </c>
      <c r="AX202" s="13" t="s">
        <v>72</v>
      </c>
      <c r="AY202" s="230" t="s">
        <v>115</v>
      </c>
    </row>
    <row r="203" s="13" customFormat="1">
      <c r="A203" s="13"/>
      <c r="B203" s="220"/>
      <c r="C203" s="221"/>
      <c r="D203" s="213" t="s">
        <v>134</v>
      </c>
      <c r="E203" s="222" t="s">
        <v>19</v>
      </c>
      <c r="F203" s="223" t="s">
        <v>251</v>
      </c>
      <c r="G203" s="221"/>
      <c r="H203" s="224">
        <v>2.75</v>
      </c>
      <c r="I203" s="225"/>
      <c r="J203" s="221"/>
      <c r="K203" s="221"/>
      <c r="L203" s="226"/>
      <c r="M203" s="227"/>
      <c r="N203" s="228"/>
      <c r="O203" s="228"/>
      <c r="P203" s="228"/>
      <c r="Q203" s="228"/>
      <c r="R203" s="228"/>
      <c r="S203" s="228"/>
      <c r="T203" s="22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0" t="s">
        <v>134</v>
      </c>
      <c r="AU203" s="230" t="s">
        <v>79</v>
      </c>
      <c r="AV203" s="13" t="s">
        <v>79</v>
      </c>
      <c r="AW203" s="13" t="s">
        <v>33</v>
      </c>
      <c r="AX203" s="13" t="s">
        <v>72</v>
      </c>
      <c r="AY203" s="230" t="s">
        <v>115</v>
      </c>
    </row>
    <row r="204" s="16" customFormat="1">
      <c r="A204" s="16"/>
      <c r="B204" s="252"/>
      <c r="C204" s="253"/>
      <c r="D204" s="213" t="s">
        <v>134</v>
      </c>
      <c r="E204" s="254" t="s">
        <v>19</v>
      </c>
      <c r="F204" s="255" t="s">
        <v>212</v>
      </c>
      <c r="G204" s="253"/>
      <c r="H204" s="256">
        <v>78.314999999999998</v>
      </c>
      <c r="I204" s="257"/>
      <c r="J204" s="253"/>
      <c r="K204" s="253"/>
      <c r="L204" s="258"/>
      <c r="M204" s="259"/>
      <c r="N204" s="260"/>
      <c r="O204" s="260"/>
      <c r="P204" s="260"/>
      <c r="Q204" s="260"/>
      <c r="R204" s="260"/>
      <c r="S204" s="260"/>
      <c r="T204" s="261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T204" s="262" t="s">
        <v>134</v>
      </c>
      <c r="AU204" s="262" t="s">
        <v>79</v>
      </c>
      <c r="AV204" s="16" t="s">
        <v>136</v>
      </c>
      <c r="AW204" s="16" t="s">
        <v>33</v>
      </c>
      <c r="AX204" s="16" t="s">
        <v>72</v>
      </c>
      <c r="AY204" s="262" t="s">
        <v>115</v>
      </c>
    </row>
    <row r="205" s="14" customFormat="1">
      <c r="A205" s="14"/>
      <c r="B205" s="231"/>
      <c r="C205" s="232"/>
      <c r="D205" s="213" t="s">
        <v>134</v>
      </c>
      <c r="E205" s="233" t="s">
        <v>19</v>
      </c>
      <c r="F205" s="234" t="s">
        <v>252</v>
      </c>
      <c r="G205" s="232"/>
      <c r="H205" s="233" t="s">
        <v>19</v>
      </c>
      <c r="I205" s="235"/>
      <c r="J205" s="232"/>
      <c r="K205" s="232"/>
      <c r="L205" s="236"/>
      <c r="M205" s="237"/>
      <c r="N205" s="238"/>
      <c r="O205" s="238"/>
      <c r="P205" s="238"/>
      <c r="Q205" s="238"/>
      <c r="R205" s="238"/>
      <c r="S205" s="238"/>
      <c r="T205" s="23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0" t="s">
        <v>134</v>
      </c>
      <c r="AU205" s="240" t="s">
        <v>79</v>
      </c>
      <c r="AV205" s="14" t="s">
        <v>77</v>
      </c>
      <c r="AW205" s="14" t="s">
        <v>33</v>
      </c>
      <c r="AX205" s="14" t="s">
        <v>72</v>
      </c>
      <c r="AY205" s="240" t="s">
        <v>115</v>
      </c>
    </row>
    <row r="206" s="13" customFormat="1">
      <c r="A206" s="13"/>
      <c r="B206" s="220"/>
      <c r="C206" s="221"/>
      <c r="D206" s="213" t="s">
        <v>134</v>
      </c>
      <c r="E206" s="222" t="s">
        <v>19</v>
      </c>
      <c r="F206" s="223" t="s">
        <v>253</v>
      </c>
      <c r="G206" s="221"/>
      <c r="H206" s="224">
        <v>13.776</v>
      </c>
      <c r="I206" s="225"/>
      <c r="J206" s="221"/>
      <c r="K206" s="221"/>
      <c r="L206" s="226"/>
      <c r="M206" s="227"/>
      <c r="N206" s="228"/>
      <c r="O206" s="228"/>
      <c r="P206" s="228"/>
      <c r="Q206" s="228"/>
      <c r="R206" s="228"/>
      <c r="S206" s="228"/>
      <c r="T206" s="22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0" t="s">
        <v>134</v>
      </c>
      <c r="AU206" s="230" t="s">
        <v>79</v>
      </c>
      <c r="AV206" s="13" t="s">
        <v>79</v>
      </c>
      <c r="AW206" s="13" t="s">
        <v>33</v>
      </c>
      <c r="AX206" s="13" t="s">
        <v>72</v>
      </c>
      <c r="AY206" s="230" t="s">
        <v>115</v>
      </c>
    </row>
    <row r="207" s="13" customFormat="1">
      <c r="A207" s="13"/>
      <c r="B207" s="220"/>
      <c r="C207" s="221"/>
      <c r="D207" s="213" t="s">
        <v>134</v>
      </c>
      <c r="E207" s="222" t="s">
        <v>19</v>
      </c>
      <c r="F207" s="223" t="s">
        <v>254</v>
      </c>
      <c r="G207" s="221"/>
      <c r="H207" s="224">
        <v>2.3700000000000001</v>
      </c>
      <c r="I207" s="225"/>
      <c r="J207" s="221"/>
      <c r="K207" s="221"/>
      <c r="L207" s="226"/>
      <c r="M207" s="227"/>
      <c r="N207" s="228"/>
      <c r="O207" s="228"/>
      <c r="P207" s="228"/>
      <c r="Q207" s="228"/>
      <c r="R207" s="228"/>
      <c r="S207" s="228"/>
      <c r="T207" s="22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0" t="s">
        <v>134</v>
      </c>
      <c r="AU207" s="230" t="s">
        <v>79</v>
      </c>
      <c r="AV207" s="13" t="s">
        <v>79</v>
      </c>
      <c r="AW207" s="13" t="s">
        <v>33</v>
      </c>
      <c r="AX207" s="13" t="s">
        <v>72</v>
      </c>
      <c r="AY207" s="230" t="s">
        <v>115</v>
      </c>
    </row>
    <row r="208" s="13" customFormat="1">
      <c r="A208" s="13"/>
      <c r="B208" s="220"/>
      <c r="C208" s="221"/>
      <c r="D208" s="213" t="s">
        <v>134</v>
      </c>
      <c r="E208" s="222" t="s">
        <v>19</v>
      </c>
      <c r="F208" s="223" t="s">
        <v>255</v>
      </c>
      <c r="G208" s="221"/>
      <c r="H208" s="224">
        <v>-1.1020000000000001</v>
      </c>
      <c r="I208" s="225"/>
      <c r="J208" s="221"/>
      <c r="K208" s="221"/>
      <c r="L208" s="226"/>
      <c r="M208" s="227"/>
      <c r="N208" s="228"/>
      <c r="O208" s="228"/>
      <c r="P208" s="228"/>
      <c r="Q208" s="228"/>
      <c r="R208" s="228"/>
      <c r="S208" s="228"/>
      <c r="T208" s="22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0" t="s">
        <v>134</v>
      </c>
      <c r="AU208" s="230" t="s">
        <v>79</v>
      </c>
      <c r="AV208" s="13" t="s">
        <v>79</v>
      </c>
      <c r="AW208" s="13" t="s">
        <v>33</v>
      </c>
      <c r="AX208" s="13" t="s">
        <v>72</v>
      </c>
      <c r="AY208" s="230" t="s">
        <v>115</v>
      </c>
    </row>
    <row r="209" s="13" customFormat="1">
      <c r="A209" s="13"/>
      <c r="B209" s="220"/>
      <c r="C209" s="221"/>
      <c r="D209" s="213" t="s">
        <v>134</v>
      </c>
      <c r="E209" s="222" t="s">
        <v>19</v>
      </c>
      <c r="F209" s="223" t="s">
        <v>256</v>
      </c>
      <c r="G209" s="221"/>
      <c r="H209" s="224">
        <v>0.63600000000000001</v>
      </c>
      <c r="I209" s="225"/>
      <c r="J209" s="221"/>
      <c r="K209" s="221"/>
      <c r="L209" s="226"/>
      <c r="M209" s="227"/>
      <c r="N209" s="228"/>
      <c r="O209" s="228"/>
      <c r="P209" s="228"/>
      <c r="Q209" s="228"/>
      <c r="R209" s="228"/>
      <c r="S209" s="228"/>
      <c r="T209" s="22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0" t="s">
        <v>134</v>
      </c>
      <c r="AU209" s="230" t="s">
        <v>79</v>
      </c>
      <c r="AV209" s="13" t="s">
        <v>79</v>
      </c>
      <c r="AW209" s="13" t="s">
        <v>33</v>
      </c>
      <c r="AX209" s="13" t="s">
        <v>72</v>
      </c>
      <c r="AY209" s="230" t="s">
        <v>115</v>
      </c>
    </row>
    <row r="210" s="16" customFormat="1">
      <c r="A210" s="16"/>
      <c r="B210" s="252"/>
      <c r="C210" s="253"/>
      <c r="D210" s="213" t="s">
        <v>134</v>
      </c>
      <c r="E210" s="254" t="s">
        <v>19</v>
      </c>
      <c r="F210" s="255" t="s">
        <v>212</v>
      </c>
      <c r="G210" s="253"/>
      <c r="H210" s="256">
        <v>15.68</v>
      </c>
      <c r="I210" s="257"/>
      <c r="J210" s="253"/>
      <c r="K210" s="253"/>
      <c r="L210" s="258"/>
      <c r="M210" s="259"/>
      <c r="N210" s="260"/>
      <c r="O210" s="260"/>
      <c r="P210" s="260"/>
      <c r="Q210" s="260"/>
      <c r="R210" s="260"/>
      <c r="S210" s="260"/>
      <c r="T210" s="261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262" t="s">
        <v>134</v>
      </c>
      <c r="AU210" s="262" t="s">
        <v>79</v>
      </c>
      <c r="AV210" s="16" t="s">
        <v>136</v>
      </c>
      <c r="AW210" s="16" t="s">
        <v>33</v>
      </c>
      <c r="AX210" s="16" t="s">
        <v>72</v>
      </c>
      <c r="AY210" s="262" t="s">
        <v>115</v>
      </c>
    </row>
    <row r="211" s="14" customFormat="1">
      <c r="A211" s="14"/>
      <c r="B211" s="231"/>
      <c r="C211" s="232"/>
      <c r="D211" s="213" t="s">
        <v>134</v>
      </c>
      <c r="E211" s="233" t="s">
        <v>19</v>
      </c>
      <c r="F211" s="234" t="s">
        <v>257</v>
      </c>
      <c r="G211" s="232"/>
      <c r="H211" s="233" t="s">
        <v>19</v>
      </c>
      <c r="I211" s="235"/>
      <c r="J211" s="232"/>
      <c r="K211" s="232"/>
      <c r="L211" s="236"/>
      <c r="M211" s="237"/>
      <c r="N211" s="238"/>
      <c r="O211" s="238"/>
      <c r="P211" s="238"/>
      <c r="Q211" s="238"/>
      <c r="R211" s="238"/>
      <c r="S211" s="238"/>
      <c r="T211" s="23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0" t="s">
        <v>134</v>
      </c>
      <c r="AU211" s="240" t="s">
        <v>79</v>
      </c>
      <c r="AV211" s="14" t="s">
        <v>77</v>
      </c>
      <c r="AW211" s="14" t="s">
        <v>33</v>
      </c>
      <c r="AX211" s="14" t="s">
        <v>72</v>
      </c>
      <c r="AY211" s="240" t="s">
        <v>115</v>
      </c>
    </row>
    <row r="212" s="13" customFormat="1">
      <c r="A212" s="13"/>
      <c r="B212" s="220"/>
      <c r="C212" s="221"/>
      <c r="D212" s="213" t="s">
        <v>134</v>
      </c>
      <c r="E212" s="222" t="s">
        <v>19</v>
      </c>
      <c r="F212" s="223" t="s">
        <v>258</v>
      </c>
      <c r="G212" s="221"/>
      <c r="H212" s="224">
        <v>32.759999999999998</v>
      </c>
      <c r="I212" s="225"/>
      <c r="J212" s="221"/>
      <c r="K212" s="221"/>
      <c r="L212" s="226"/>
      <c r="M212" s="227"/>
      <c r="N212" s="228"/>
      <c r="O212" s="228"/>
      <c r="P212" s="228"/>
      <c r="Q212" s="228"/>
      <c r="R212" s="228"/>
      <c r="S212" s="228"/>
      <c r="T212" s="22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0" t="s">
        <v>134</v>
      </c>
      <c r="AU212" s="230" t="s">
        <v>79</v>
      </c>
      <c r="AV212" s="13" t="s">
        <v>79</v>
      </c>
      <c r="AW212" s="13" t="s">
        <v>33</v>
      </c>
      <c r="AX212" s="13" t="s">
        <v>72</v>
      </c>
      <c r="AY212" s="230" t="s">
        <v>115</v>
      </c>
    </row>
    <row r="213" s="13" customFormat="1">
      <c r="A213" s="13"/>
      <c r="B213" s="220"/>
      <c r="C213" s="221"/>
      <c r="D213" s="213" t="s">
        <v>134</v>
      </c>
      <c r="E213" s="222" t="s">
        <v>19</v>
      </c>
      <c r="F213" s="223" t="s">
        <v>259</v>
      </c>
      <c r="G213" s="221"/>
      <c r="H213" s="224">
        <v>-1.9550000000000001</v>
      </c>
      <c r="I213" s="225"/>
      <c r="J213" s="221"/>
      <c r="K213" s="221"/>
      <c r="L213" s="226"/>
      <c r="M213" s="227"/>
      <c r="N213" s="228"/>
      <c r="O213" s="228"/>
      <c r="P213" s="228"/>
      <c r="Q213" s="228"/>
      <c r="R213" s="228"/>
      <c r="S213" s="228"/>
      <c r="T213" s="22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0" t="s">
        <v>134</v>
      </c>
      <c r="AU213" s="230" t="s">
        <v>79</v>
      </c>
      <c r="AV213" s="13" t="s">
        <v>79</v>
      </c>
      <c r="AW213" s="13" t="s">
        <v>33</v>
      </c>
      <c r="AX213" s="13" t="s">
        <v>72</v>
      </c>
      <c r="AY213" s="230" t="s">
        <v>115</v>
      </c>
    </row>
    <row r="214" s="13" customFormat="1">
      <c r="A214" s="13"/>
      <c r="B214" s="220"/>
      <c r="C214" s="221"/>
      <c r="D214" s="213" t="s">
        <v>134</v>
      </c>
      <c r="E214" s="222" t="s">
        <v>19</v>
      </c>
      <c r="F214" s="223" t="s">
        <v>260</v>
      </c>
      <c r="G214" s="221"/>
      <c r="H214" s="224">
        <v>0.91000000000000003</v>
      </c>
      <c r="I214" s="225"/>
      <c r="J214" s="221"/>
      <c r="K214" s="221"/>
      <c r="L214" s="226"/>
      <c r="M214" s="227"/>
      <c r="N214" s="228"/>
      <c r="O214" s="228"/>
      <c r="P214" s="228"/>
      <c r="Q214" s="228"/>
      <c r="R214" s="228"/>
      <c r="S214" s="228"/>
      <c r="T214" s="22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0" t="s">
        <v>134</v>
      </c>
      <c r="AU214" s="230" t="s">
        <v>79</v>
      </c>
      <c r="AV214" s="13" t="s">
        <v>79</v>
      </c>
      <c r="AW214" s="13" t="s">
        <v>33</v>
      </c>
      <c r="AX214" s="13" t="s">
        <v>72</v>
      </c>
      <c r="AY214" s="230" t="s">
        <v>115</v>
      </c>
    </row>
    <row r="215" s="13" customFormat="1">
      <c r="A215" s="13"/>
      <c r="B215" s="220"/>
      <c r="C215" s="221"/>
      <c r="D215" s="213" t="s">
        <v>134</v>
      </c>
      <c r="E215" s="222" t="s">
        <v>19</v>
      </c>
      <c r="F215" s="223" t="s">
        <v>261</v>
      </c>
      <c r="G215" s="221"/>
      <c r="H215" s="224">
        <v>5</v>
      </c>
      <c r="I215" s="225"/>
      <c r="J215" s="221"/>
      <c r="K215" s="221"/>
      <c r="L215" s="226"/>
      <c r="M215" s="227"/>
      <c r="N215" s="228"/>
      <c r="O215" s="228"/>
      <c r="P215" s="228"/>
      <c r="Q215" s="228"/>
      <c r="R215" s="228"/>
      <c r="S215" s="228"/>
      <c r="T215" s="22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0" t="s">
        <v>134</v>
      </c>
      <c r="AU215" s="230" t="s">
        <v>79</v>
      </c>
      <c r="AV215" s="13" t="s">
        <v>79</v>
      </c>
      <c r="AW215" s="13" t="s">
        <v>33</v>
      </c>
      <c r="AX215" s="13" t="s">
        <v>72</v>
      </c>
      <c r="AY215" s="230" t="s">
        <v>115</v>
      </c>
    </row>
    <row r="216" s="16" customFormat="1">
      <c r="A216" s="16"/>
      <c r="B216" s="252"/>
      <c r="C216" s="253"/>
      <c r="D216" s="213" t="s">
        <v>134</v>
      </c>
      <c r="E216" s="254" t="s">
        <v>19</v>
      </c>
      <c r="F216" s="255" t="s">
        <v>212</v>
      </c>
      <c r="G216" s="253"/>
      <c r="H216" s="256">
        <v>36.715000000000003</v>
      </c>
      <c r="I216" s="257"/>
      <c r="J216" s="253"/>
      <c r="K216" s="253"/>
      <c r="L216" s="258"/>
      <c r="M216" s="259"/>
      <c r="N216" s="260"/>
      <c r="O216" s="260"/>
      <c r="P216" s="260"/>
      <c r="Q216" s="260"/>
      <c r="R216" s="260"/>
      <c r="S216" s="260"/>
      <c r="T216" s="261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T216" s="262" t="s">
        <v>134</v>
      </c>
      <c r="AU216" s="262" t="s">
        <v>79</v>
      </c>
      <c r="AV216" s="16" t="s">
        <v>136</v>
      </c>
      <c r="AW216" s="16" t="s">
        <v>33</v>
      </c>
      <c r="AX216" s="16" t="s">
        <v>72</v>
      </c>
      <c r="AY216" s="262" t="s">
        <v>115</v>
      </c>
    </row>
    <row r="217" s="14" customFormat="1">
      <c r="A217" s="14"/>
      <c r="B217" s="231"/>
      <c r="C217" s="232"/>
      <c r="D217" s="213" t="s">
        <v>134</v>
      </c>
      <c r="E217" s="233" t="s">
        <v>19</v>
      </c>
      <c r="F217" s="234" t="s">
        <v>216</v>
      </c>
      <c r="G217" s="232"/>
      <c r="H217" s="233" t="s">
        <v>19</v>
      </c>
      <c r="I217" s="235"/>
      <c r="J217" s="232"/>
      <c r="K217" s="232"/>
      <c r="L217" s="236"/>
      <c r="M217" s="237"/>
      <c r="N217" s="238"/>
      <c r="O217" s="238"/>
      <c r="P217" s="238"/>
      <c r="Q217" s="238"/>
      <c r="R217" s="238"/>
      <c r="S217" s="238"/>
      <c r="T217" s="23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0" t="s">
        <v>134</v>
      </c>
      <c r="AU217" s="240" t="s">
        <v>79</v>
      </c>
      <c r="AV217" s="14" t="s">
        <v>77</v>
      </c>
      <c r="AW217" s="14" t="s">
        <v>33</v>
      </c>
      <c r="AX217" s="14" t="s">
        <v>72</v>
      </c>
      <c r="AY217" s="240" t="s">
        <v>115</v>
      </c>
    </row>
    <row r="218" s="13" customFormat="1">
      <c r="A218" s="13"/>
      <c r="B218" s="220"/>
      <c r="C218" s="221"/>
      <c r="D218" s="213" t="s">
        <v>134</v>
      </c>
      <c r="E218" s="222" t="s">
        <v>19</v>
      </c>
      <c r="F218" s="223" t="s">
        <v>262</v>
      </c>
      <c r="G218" s="221"/>
      <c r="H218" s="224">
        <v>89.200000000000003</v>
      </c>
      <c r="I218" s="225"/>
      <c r="J218" s="221"/>
      <c r="K218" s="221"/>
      <c r="L218" s="226"/>
      <c r="M218" s="227"/>
      <c r="N218" s="228"/>
      <c r="O218" s="228"/>
      <c r="P218" s="228"/>
      <c r="Q218" s="228"/>
      <c r="R218" s="228"/>
      <c r="S218" s="228"/>
      <c r="T218" s="22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0" t="s">
        <v>134</v>
      </c>
      <c r="AU218" s="230" t="s">
        <v>79</v>
      </c>
      <c r="AV218" s="13" t="s">
        <v>79</v>
      </c>
      <c r="AW218" s="13" t="s">
        <v>33</v>
      </c>
      <c r="AX218" s="13" t="s">
        <v>72</v>
      </c>
      <c r="AY218" s="230" t="s">
        <v>115</v>
      </c>
    </row>
    <row r="219" s="13" customFormat="1">
      <c r="A219" s="13"/>
      <c r="B219" s="220"/>
      <c r="C219" s="221"/>
      <c r="D219" s="213" t="s">
        <v>134</v>
      </c>
      <c r="E219" s="222" t="s">
        <v>19</v>
      </c>
      <c r="F219" s="223" t="s">
        <v>263</v>
      </c>
      <c r="G219" s="221"/>
      <c r="H219" s="224">
        <v>-16.393000000000001</v>
      </c>
      <c r="I219" s="225"/>
      <c r="J219" s="221"/>
      <c r="K219" s="221"/>
      <c r="L219" s="226"/>
      <c r="M219" s="227"/>
      <c r="N219" s="228"/>
      <c r="O219" s="228"/>
      <c r="P219" s="228"/>
      <c r="Q219" s="228"/>
      <c r="R219" s="228"/>
      <c r="S219" s="228"/>
      <c r="T219" s="22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0" t="s">
        <v>134</v>
      </c>
      <c r="AU219" s="230" t="s">
        <v>79</v>
      </c>
      <c r="AV219" s="13" t="s">
        <v>79</v>
      </c>
      <c r="AW219" s="13" t="s">
        <v>33</v>
      </c>
      <c r="AX219" s="13" t="s">
        <v>72</v>
      </c>
      <c r="AY219" s="230" t="s">
        <v>115</v>
      </c>
    </row>
    <row r="220" s="13" customFormat="1">
      <c r="A220" s="13"/>
      <c r="B220" s="220"/>
      <c r="C220" s="221"/>
      <c r="D220" s="213" t="s">
        <v>134</v>
      </c>
      <c r="E220" s="222" t="s">
        <v>19</v>
      </c>
      <c r="F220" s="223" t="s">
        <v>264</v>
      </c>
      <c r="G220" s="221"/>
      <c r="H220" s="224">
        <v>8.1300000000000008</v>
      </c>
      <c r="I220" s="225"/>
      <c r="J220" s="221"/>
      <c r="K220" s="221"/>
      <c r="L220" s="226"/>
      <c r="M220" s="227"/>
      <c r="N220" s="228"/>
      <c r="O220" s="228"/>
      <c r="P220" s="228"/>
      <c r="Q220" s="228"/>
      <c r="R220" s="228"/>
      <c r="S220" s="228"/>
      <c r="T220" s="22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0" t="s">
        <v>134</v>
      </c>
      <c r="AU220" s="230" t="s">
        <v>79</v>
      </c>
      <c r="AV220" s="13" t="s">
        <v>79</v>
      </c>
      <c r="AW220" s="13" t="s">
        <v>33</v>
      </c>
      <c r="AX220" s="13" t="s">
        <v>72</v>
      </c>
      <c r="AY220" s="230" t="s">
        <v>115</v>
      </c>
    </row>
    <row r="221" s="13" customFormat="1">
      <c r="A221" s="13"/>
      <c r="B221" s="220"/>
      <c r="C221" s="221"/>
      <c r="D221" s="213" t="s">
        <v>134</v>
      </c>
      <c r="E221" s="222" t="s">
        <v>19</v>
      </c>
      <c r="F221" s="223" t="s">
        <v>265</v>
      </c>
      <c r="G221" s="221"/>
      <c r="H221" s="224">
        <v>6.2699999999999996</v>
      </c>
      <c r="I221" s="225"/>
      <c r="J221" s="221"/>
      <c r="K221" s="221"/>
      <c r="L221" s="226"/>
      <c r="M221" s="227"/>
      <c r="N221" s="228"/>
      <c r="O221" s="228"/>
      <c r="P221" s="228"/>
      <c r="Q221" s="228"/>
      <c r="R221" s="228"/>
      <c r="S221" s="228"/>
      <c r="T221" s="22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0" t="s">
        <v>134</v>
      </c>
      <c r="AU221" s="230" t="s">
        <v>79</v>
      </c>
      <c r="AV221" s="13" t="s">
        <v>79</v>
      </c>
      <c r="AW221" s="13" t="s">
        <v>33</v>
      </c>
      <c r="AX221" s="13" t="s">
        <v>72</v>
      </c>
      <c r="AY221" s="230" t="s">
        <v>115</v>
      </c>
    </row>
    <row r="222" s="16" customFormat="1">
      <c r="A222" s="16"/>
      <c r="B222" s="252"/>
      <c r="C222" s="253"/>
      <c r="D222" s="213" t="s">
        <v>134</v>
      </c>
      <c r="E222" s="254" t="s">
        <v>19</v>
      </c>
      <c r="F222" s="255" t="s">
        <v>212</v>
      </c>
      <c r="G222" s="253"/>
      <c r="H222" s="256">
        <v>87.206999999999994</v>
      </c>
      <c r="I222" s="257"/>
      <c r="J222" s="253"/>
      <c r="K222" s="253"/>
      <c r="L222" s="258"/>
      <c r="M222" s="259"/>
      <c r="N222" s="260"/>
      <c r="O222" s="260"/>
      <c r="P222" s="260"/>
      <c r="Q222" s="260"/>
      <c r="R222" s="260"/>
      <c r="S222" s="260"/>
      <c r="T222" s="261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T222" s="262" t="s">
        <v>134</v>
      </c>
      <c r="AU222" s="262" t="s">
        <v>79</v>
      </c>
      <c r="AV222" s="16" t="s">
        <v>136</v>
      </c>
      <c r="AW222" s="16" t="s">
        <v>33</v>
      </c>
      <c r="AX222" s="16" t="s">
        <v>72</v>
      </c>
      <c r="AY222" s="262" t="s">
        <v>115</v>
      </c>
    </row>
    <row r="223" s="14" customFormat="1">
      <c r="A223" s="14"/>
      <c r="B223" s="231"/>
      <c r="C223" s="232"/>
      <c r="D223" s="213" t="s">
        <v>134</v>
      </c>
      <c r="E223" s="233" t="s">
        <v>19</v>
      </c>
      <c r="F223" s="234" t="s">
        <v>218</v>
      </c>
      <c r="G223" s="232"/>
      <c r="H223" s="233" t="s">
        <v>19</v>
      </c>
      <c r="I223" s="235"/>
      <c r="J223" s="232"/>
      <c r="K223" s="232"/>
      <c r="L223" s="236"/>
      <c r="M223" s="237"/>
      <c r="N223" s="238"/>
      <c r="O223" s="238"/>
      <c r="P223" s="238"/>
      <c r="Q223" s="238"/>
      <c r="R223" s="238"/>
      <c r="S223" s="238"/>
      <c r="T223" s="23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0" t="s">
        <v>134</v>
      </c>
      <c r="AU223" s="240" t="s">
        <v>79</v>
      </c>
      <c r="AV223" s="14" t="s">
        <v>77</v>
      </c>
      <c r="AW223" s="14" t="s">
        <v>33</v>
      </c>
      <c r="AX223" s="14" t="s">
        <v>72</v>
      </c>
      <c r="AY223" s="240" t="s">
        <v>115</v>
      </c>
    </row>
    <row r="224" s="13" customFormat="1">
      <c r="A224" s="13"/>
      <c r="B224" s="220"/>
      <c r="C224" s="221"/>
      <c r="D224" s="213" t="s">
        <v>134</v>
      </c>
      <c r="E224" s="222" t="s">
        <v>19</v>
      </c>
      <c r="F224" s="223" t="s">
        <v>266</v>
      </c>
      <c r="G224" s="221"/>
      <c r="H224" s="224">
        <v>89.310000000000002</v>
      </c>
      <c r="I224" s="225"/>
      <c r="J224" s="221"/>
      <c r="K224" s="221"/>
      <c r="L224" s="226"/>
      <c r="M224" s="227"/>
      <c r="N224" s="228"/>
      <c r="O224" s="228"/>
      <c r="P224" s="228"/>
      <c r="Q224" s="228"/>
      <c r="R224" s="228"/>
      <c r="S224" s="228"/>
      <c r="T224" s="22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0" t="s">
        <v>134</v>
      </c>
      <c r="AU224" s="230" t="s">
        <v>79</v>
      </c>
      <c r="AV224" s="13" t="s">
        <v>79</v>
      </c>
      <c r="AW224" s="13" t="s">
        <v>33</v>
      </c>
      <c r="AX224" s="13" t="s">
        <v>72</v>
      </c>
      <c r="AY224" s="230" t="s">
        <v>115</v>
      </c>
    </row>
    <row r="225" s="13" customFormat="1">
      <c r="A225" s="13"/>
      <c r="B225" s="220"/>
      <c r="C225" s="221"/>
      <c r="D225" s="213" t="s">
        <v>134</v>
      </c>
      <c r="E225" s="222" t="s">
        <v>19</v>
      </c>
      <c r="F225" s="223" t="s">
        <v>267</v>
      </c>
      <c r="G225" s="221"/>
      <c r="H225" s="224">
        <v>-16.369</v>
      </c>
      <c r="I225" s="225"/>
      <c r="J225" s="221"/>
      <c r="K225" s="221"/>
      <c r="L225" s="226"/>
      <c r="M225" s="227"/>
      <c r="N225" s="228"/>
      <c r="O225" s="228"/>
      <c r="P225" s="228"/>
      <c r="Q225" s="228"/>
      <c r="R225" s="228"/>
      <c r="S225" s="228"/>
      <c r="T225" s="22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0" t="s">
        <v>134</v>
      </c>
      <c r="AU225" s="230" t="s">
        <v>79</v>
      </c>
      <c r="AV225" s="13" t="s">
        <v>79</v>
      </c>
      <c r="AW225" s="13" t="s">
        <v>33</v>
      </c>
      <c r="AX225" s="13" t="s">
        <v>72</v>
      </c>
      <c r="AY225" s="230" t="s">
        <v>115</v>
      </c>
    </row>
    <row r="226" s="13" customFormat="1">
      <c r="A226" s="13"/>
      <c r="B226" s="220"/>
      <c r="C226" s="221"/>
      <c r="D226" s="213" t="s">
        <v>134</v>
      </c>
      <c r="E226" s="222" t="s">
        <v>19</v>
      </c>
      <c r="F226" s="223" t="s">
        <v>268</v>
      </c>
      <c r="G226" s="221"/>
      <c r="H226" s="224">
        <v>7.1379999999999999</v>
      </c>
      <c r="I226" s="225"/>
      <c r="J226" s="221"/>
      <c r="K226" s="221"/>
      <c r="L226" s="226"/>
      <c r="M226" s="227"/>
      <c r="N226" s="228"/>
      <c r="O226" s="228"/>
      <c r="P226" s="228"/>
      <c r="Q226" s="228"/>
      <c r="R226" s="228"/>
      <c r="S226" s="228"/>
      <c r="T226" s="22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0" t="s">
        <v>134</v>
      </c>
      <c r="AU226" s="230" t="s">
        <v>79</v>
      </c>
      <c r="AV226" s="13" t="s">
        <v>79</v>
      </c>
      <c r="AW226" s="13" t="s">
        <v>33</v>
      </c>
      <c r="AX226" s="13" t="s">
        <v>72</v>
      </c>
      <c r="AY226" s="230" t="s">
        <v>115</v>
      </c>
    </row>
    <row r="227" s="13" customFormat="1">
      <c r="A227" s="13"/>
      <c r="B227" s="220"/>
      <c r="C227" s="221"/>
      <c r="D227" s="213" t="s">
        <v>134</v>
      </c>
      <c r="E227" s="222" t="s">
        <v>19</v>
      </c>
      <c r="F227" s="223" t="s">
        <v>269</v>
      </c>
      <c r="G227" s="221"/>
      <c r="H227" s="224">
        <v>13.568</v>
      </c>
      <c r="I227" s="225"/>
      <c r="J227" s="221"/>
      <c r="K227" s="221"/>
      <c r="L227" s="226"/>
      <c r="M227" s="227"/>
      <c r="N227" s="228"/>
      <c r="O227" s="228"/>
      <c r="P227" s="228"/>
      <c r="Q227" s="228"/>
      <c r="R227" s="228"/>
      <c r="S227" s="228"/>
      <c r="T227" s="22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0" t="s">
        <v>134</v>
      </c>
      <c r="AU227" s="230" t="s">
        <v>79</v>
      </c>
      <c r="AV227" s="13" t="s">
        <v>79</v>
      </c>
      <c r="AW227" s="13" t="s">
        <v>33</v>
      </c>
      <c r="AX227" s="13" t="s">
        <v>72</v>
      </c>
      <c r="AY227" s="230" t="s">
        <v>115</v>
      </c>
    </row>
    <row r="228" s="16" customFormat="1">
      <c r="A228" s="16"/>
      <c r="B228" s="252"/>
      <c r="C228" s="253"/>
      <c r="D228" s="213" t="s">
        <v>134</v>
      </c>
      <c r="E228" s="254" t="s">
        <v>19</v>
      </c>
      <c r="F228" s="255" t="s">
        <v>212</v>
      </c>
      <c r="G228" s="253"/>
      <c r="H228" s="256">
        <v>93.647000000000006</v>
      </c>
      <c r="I228" s="257"/>
      <c r="J228" s="253"/>
      <c r="K228" s="253"/>
      <c r="L228" s="258"/>
      <c r="M228" s="259"/>
      <c r="N228" s="260"/>
      <c r="O228" s="260"/>
      <c r="P228" s="260"/>
      <c r="Q228" s="260"/>
      <c r="R228" s="260"/>
      <c r="S228" s="260"/>
      <c r="T228" s="261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T228" s="262" t="s">
        <v>134</v>
      </c>
      <c r="AU228" s="262" t="s">
        <v>79</v>
      </c>
      <c r="AV228" s="16" t="s">
        <v>136</v>
      </c>
      <c r="AW228" s="16" t="s">
        <v>33</v>
      </c>
      <c r="AX228" s="16" t="s">
        <v>72</v>
      </c>
      <c r="AY228" s="262" t="s">
        <v>115</v>
      </c>
    </row>
    <row r="229" s="14" customFormat="1">
      <c r="A229" s="14"/>
      <c r="B229" s="231"/>
      <c r="C229" s="232"/>
      <c r="D229" s="213" t="s">
        <v>134</v>
      </c>
      <c r="E229" s="233" t="s">
        <v>19</v>
      </c>
      <c r="F229" s="234" t="s">
        <v>220</v>
      </c>
      <c r="G229" s="232"/>
      <c r="H229" s="233" t="s">
        <v>19</v>
      </c>
      <c r="I229" s="235"/>
      <c r="J229" s="232"/>
      <c r="K229" s="232"/>
      <c r="L229" s="236"/>
      <c r="M229" s="237"/>
      <c r="N229" s="238"/>
      <c r="O229" s="238"/>
      <c r="P229" s="238"/>
      <c r="Q229" s="238"/>
      <c r="R229" s="238"/>
      <c r="S229" s="238"/>
      <c r="T229" s="23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0" t="s">
        <v>134</v>
      </c>
      <c r="AU229" s="240" t="s">
        <v>79</v>
      </c>
      <c r="AV229" s="14" t="s">
        <v>77</v>
      </c>
      <c r="AW229" s="14" t="s">
        <v>33</v>
      </c>
      <c r="AX229" s="14" t="s">
        <v>72</v>
      </c>
      <c r="AY229" s="240" t="s">
        <v>115</v>
      </c>
    </row>
    <row r="230" s="13" customFormat="1">
      <c r="A230" s="13"/>
      <c r="B230" s="220"/>
      <c r="C230" s="221"/>
      <c r="D230" s="213" t="s">
        <v>134</v>
      </c>
      <c r="E230" s="222" t="s">
        <v>19</v>
      </c>
      <c r="F230" s="223" t="s">
        <v>270</v>
      </c>
      <c r="G230" s="221"/>
      <c r="H230" s="224">
        <v>39.026000000000003</v>
      </c>
      <c r="I230" s="225"/>
      <c r="J230" s="221"/>
      <c r="K230" s="221"/>
      <c r="L230" s="226"/>
      <c r="M230" s="227"/>
      <c r="N230" s="228"/>
      <c r="O230" s="228"/>
      <c r="P230" s="228"/>
      <c r="Q230" s="228"/>
      <c r="R230" s="228"/>
      <c r="S230" s="228"/>
      <c r="T230" s="22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0" t="s">
        <v>134</v>
      </c>
      <c r="AU230" s="230" t="s">
        <v>79</v>
      </c>
      <c r="AV230" s="13" t="s">
        <v>79</v>
      </c>
      <c r="AW230" s="13" t="s">
        <v>33</v>
      </c>
      <c r="AX230" s="13" t="s">
        <v>72</v>
      </c>
      <c r="AY230" s="230" t="s">
        <v>115</v>
      </c>
    </row>
    <row r="231" s="13" customFormat="1">
      <c r="A231" s="13"/>
      <c r="B231" s="220"/>
      <c r="C231" s="221"/>
      <c r="D231" s="213" t="s">
        <v>134</v>
      </c>
      <c r="E231" s="222" t="s">
        <v>19</v>
      </c>
      <c r="F231" s="223" t="s">
        <v>271</v>
      </c>
      <c r="G231" s="221"/>
      <c r="H231" s="224">
        <v>-8.25</v>
      </c>
      <c r="I231" s="225"/>
      <c r="J231" s="221"/>
      <c r="K231" s="221"/>
      <c r="L231" s="226"/>
      <c r="M231" s="227"/>
      <c r="N231" s="228"/>
      <c r="O231" s="228"/>
      <c r="P231" s="228"/>
      <c r="Q231" s="228"/>
      <c r="R231" s="228"/>
      <c r="S231" s="228"/>
      <c r="T231" s="22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0" t="s">
        <v>134</v>
      </c>
      <c r="AU231" s="230" t="s">
        <v>79</v>
      </c>
      <c r="AV231" s="13" t="s">
        <v>79</v>
      </c>
      <c r="AW231" s="13" t="s">
        <v>33</v>
      </c>
      <c r="AX231" s="13" t="s">
        <v>72</v>
      </c>
      <c r="AY231" s="230" t="s">
        <v>115</v>
      </c>
    </row>
    <row r="232" s="13" customFormat="1">
      <c r="A232" s="13"/>
      <c r="B232" s="220"/>
      <c r="C232" s="221"/>
      <c r="D232" s="213" t="s">
        <v>134</v>
      </c>
      <c r="E232" s="222" t="s">
        <v>19</v>
      </c>
      <c r="F232" s="223" t="s">
        <v>272</v>
      </c>
      <c r="G232" s="221"/>
      <c r="H232" s="224">
        <v>3.8799999999999999</v>
      </c>
      <c r="I232" s="225"/>
      <c r="J232" s="221"/>
      <c r="K232" s="221"/>
      <c r="L232" s="226"/>
      <c r="M232" s="227"/>
      <c r="N232" s="228"/>
      <c r="O232" s="228"/>
      <c r="P232" s="228"/>
      <c r="Q232" s="228"/>
      <c r="R232" s="228"/>
      <c r="S232" s="228"/>
      <c r="T232" s="22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0" t="s">
        <v>134</v>
      </c>
      <c r="AU232" s="230" t="s">
        <v>79</v>
      </c>
      <c r="AV232" s="13" t="s">
        <v>79</v>
      </c>
      <c r="AW232" s="13" t="s">
        <v>33</v>
      </c>
      <c r="AX232" s="13" t="s">
        <v>72</v>
      </c>
      <c r="AY232" s="230" t="s">
        <v>115</v>
      </c>
    </row>
    <row r="233" s="16" customFormat="1">
      <c r="A233" s="16"/>
      <c r="B233" s="252"/>
      <c r="C233" s="253"/>
      <c r="D233" s="213" t="s">
        <v>134</v>
      </c>
      <c r="E233" s="254" t="s">
        <v>19</v>
      </c>
      <c r="F233" s="255" t="s">
        <v>212</v>
      </c>
      <c r="G233" s="253"/>
      <c r="H233" s="256">
        <v>34.655999999999999</v>
      </c>
      <c r="I233" s="257"/>
      <c r="J233" s="253"/>
      <c r="K233" s="253"/>
      <c r="L233" s="258"/>
      <c r="M233" s="259"/>
      <c r="N233" s="260"/>
      <c r="O233" s="260"/>
      <c r="P233" s="260"/>
      <c r="Q233" s="260"/>
      <c r="R233" s="260"/>
      <c r="S233" s="260"/>
      <c r="T233" s="261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T233" s="262" t="s">
        <v>134</v>
      </c>
      <c r="AU233" s="262" t="s">
        <v>79</v>
      </c>
      <c r="AV233" s="16" t="s">
        <v>136</v>
      </c>
      <c r="AW233" s="16" t="s">
        <v>33</v>
      </c>
      <c r="AX233" s="16" t="s">
        <v>72</v>
      </c>
      <c r="AY233" s="262" t="s">
        <v>115</v>
      </c>
    </row>
    <row r="234" s="14" customFormat="1">
      <c r="A234" s="14"/>
      <c r="B234" s="231"/>
      <c r="C234" s="232"/>
      <c r="D234" s="213" t="s">
        <v>134</v>
      </c>
      <c r="E234" s="233" t="s">
        <v>19</v>
      </c>
      <c r="F234" s="234" t="s">
        <v>222</v>
      </c>
      <c r="G234" s="232"/>
      <c r="H234" s="233" t="s">
        <v>19</v>
      </c>
      <c r="I234" s="235"/>
      <c r="J234" s="232"/>
      <c r="K234" s="232"/>
      <c r="L234" s="236"/>
      <c r="M234" s="237"/>
      <c r="N234" s="238"/>
      <c r="O234" s="238"/>
      <c r="P234" s="238"/>
      <c r="Q234" s="238"/>
      <c r="R234" s="238"/>
      <c r="S234" s="238"/>
      <c r="T234" s="23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0" t="s">
        <v>134</v>
      </c>
      <c r="AU234" s="240" t="s">
        <v>79</v>
      </c>
      <c r="AV234" s="14" t="s">
        <v>77</v>
      </c>
      <c r="AW234" s="14" t="s">
        <v>33</v>
      </c>
      <c r="AX234" s="14" t="s">
        <v>72</v>
      </c>
      <c r="AY234" s="240" t="s">
        <v>115</v>
      </c>
    </row>
    <row r="235" s="13" customFormat="1">
      <c r="A235" s="13"/>
      <c r="B235" s="220"/>
      <c r="C235" s="221"/>
      <c r="D235" s="213" t="s">
        <v>134</v>
      </c>
      <c r="E235" s="222" t="s">
        <v>19</v>
      </c>
      <c r="F235" s="223" t="s">
        <v>273</v>
      </c>
      <c r="G235" s="221"/>
      <c r="H235" s="224">
        <v>22.989000000000001</v>
      </c>
      <c r="I235" s="225"/>
      <c r="J235" s="221"/>
      <c r="K235" s="221"/>
      <c r="L235" s="226"/>
      <c r="M235" s="227"/>
      <c r="N235" s="228"/>
      <c r="O235" s="228"/>
      <c r="P235" s="228"/>
      <c r="Q235" s="228"/>
      <c r="R235" s="228"/>
      <c r="S235" s="228"/>
      <c r="T235" s="22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0" t="s">
        <v>134</v>
      </c>
      <c r="AU235" s="230" t="s">
        <v>79</v>
      </c>
      <c r="AV235" s="13" t="s">
        <v>79</v>
      </c>
      <c r="AW235" s="13" t="s">
        <v>33</v>
      </c>
      <c r="AX235" s="13" t="s">
        <v>72</v>
      </c>
      <c r="AY235" s="230" t="s">
        <v>115</v>
      </c>
    </row>
    <row r="236" s="13" customFormat="1">
      <c r="A236" s="13"/>
      <c r="B236" s="220"/>
      <c r="C236" s="221"/>
      <c r="D236" s="213" t="s">
        <v>134</v>
      </c>
      <c r="E236" s="222" t="s">
        <v>19</v>
      </c>
      <c r="F236" s="223" t="s">
        <v>274</v>
      </c>
      <c r="G236" s="221"/>
      <c r="H236" s="224">
        <v>-1.925</v>
      </c>
      <c r="I236" s="225"/>
      <c r="J236" s="221"/>
      <c r="K236" s="221"/>
      <c r="L236" s="226"/>
      <c r="M236" s="227"/>
      <c r="N236" s="228"/>
      <c r="O236" s="228"/>
      <c r="P236" s="228"/>
      <c r="Q236" s="228"/>
      <c r="R236" s="228"/>
      <c r="S236" s="228"/>
      <c r="T236" s="22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0" t="s">
        <v>134</v>
      </c>
      <c r="AU236" s="230" t="s">
        <v>79</v>
      </c>
      <c r="AV236" s="13" t="s">
        <v>79</v>
      </c>
      <c r="AW236" s="13" t="s">
        <v>33</v>
      </c>
      <c r="AX236" s="13" t="s">
        <v>72</v>
      </c>
      <c r="AY236" s="230" t="s">
        <v>115</v>
      </c>
    </row>
    <row r="237" s="13" customFormat="1">
      <c r="A237" s="13"/>
      <c r="B237" s="220"/>
      <c r="C237" s="221"/>
      <c r="D237" s="213" t="s">
        <v>134</v>
      </c>
      <c r="E237" s="222" t="s">
        <v>19</v>
      </c>
      <c r="F237" s="223" t="s">
        <v>275</v>
      </c>
      <c r="G237" s="221"/>
      <c r="H237" s="224">
        <v>0.92000000000000004</v>
      </c>
      <c r="I237" s="225"/>
      <c r="J237" s="221"/>
      <c r="K237" s="221"/>
      <c r="L237" s="226"/>
      <c r="M237" s="227"/>
      <c r="N237" s="228"/>
      <c r="O237" s="228"/>
      <c r="P237" s="228"/>
      <c r="Q237" s="228"/>
      <c r="R237" s="228"/>
      <c r="S237" s="228"/>
      <c r="T237" s="22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0" t="s">
        <v>134</v>
      </c>
      <c r="AU237" s="230" t="s">
        <v>79</v>
      </c>
      <c r="AV237" s="13" t="s">
        <v>79</v>
      </c>
      <c r="AW237" s="13" t="s">
        <v>33</v>
      </c>
      <c r="AX237" s="13" t="s">
        <v>72</v>
      </c>
      <c r="AY237" s="230" t="s">
        <v>115</v>
      </c>
    </row>
    <row r="238" s="13" customFormat="1">
      <c r="A238" s="13"/>
      <c r="B238" s="220"/>
      <c r="C238" s="221"/>
      <c r="D238" s="213" t="s">
        <v>134</v>
      </c>
      <c r="E238" s="222" t="s">
        <v>19</v>
      </c>
      <c r="F238" s="223" t="s">
        <v>276</v>
      </c>
      <c r="G238" s="221"/>
      <c r="H238" s="224">
        <v>-4.0499999999999998</v>
      </c>
      <c r="I238" s="225"/>
      <c r="J238" s="221"/>
      <c r="K238" s="221"/>
      <c r="L238" s="226"/>
      <c r="M238" s="227"/>
      <c r="N238" s="228"/>
      <c r="O238" s="228"/>
      <c r="P238" s="228"/>
      <c r="Q238" s="228"/>
      <c r="R238" s="228"/>
      <c r="S238" s="228"/>
      <c r="T238" s="22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0" t="s">
        <v>134</v>
      </c>
      <c r="AU238" s="230" t="s">
        <v>79</v>
      </c>
      <c r="AV238" s="13" t="s">
        <v>79</v>
      </c>
      <c r="AW238" s="13" t="s">
        <v>33</v>
      </c>
      <c r="AX238" s="13" t="s">
        <v>72</v>
      </c>
      <c r="AY238" s="230" t="s">
        <v>115</v>
      </c>
    </row>
    <row r="239" s="13" customFormat="1">
      <c r="A239" s="13"/>
      <c r="B239" s="220"/>
      <c r="C239" s="221"/>
      <c r="D239" s="213" t="s">
        <v>134</v>
      </c>
      <c r="E239" s="222" t="s">
        <v>19</v>
      </c>
      <c r="F239" s="223" t="s">
        <v>277</v>
      </c>
      <c r="G239" s="221"/>
      <c r="H239" s="224">
        <v>0.20999999999999999</v>
      </c>
      <c r="I239" s="225"/>
      <c r="J239" s="221"/>
      <c r="K239" s="221"/>
      <c r="L239" s="226"/>
      <c r="M239" s="227"/>
      <c r="N239" s="228"/>
      <c r="O239" s="228"/>
      <c r="P239" s="228"/>
      <c r="Q239" s="228"/>
      <c r="R239" s="228"/>
      <c r="S239" s="228"/>
      <c r="T239" s="22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0" t="s">
        <v>134</v>
      </c>
      <c r="AU239" s="230" t="s">
        <v>79</v>
      </c>
      <c r="AV239" s="13" t="s">
        <v>79</v>
      </c>
      <c r="AW239" s="13" t="s">
        <v>33</v>
      </c>
      <c r="AX239" s="13" t="s">
        <v>72</v>
      </c>
      <c r="AY239" s="230" t="s">
        <v>115</v>
      </c>
    </row>
    <row r="240" s="16" customFormat="1">
      <c r="A240" s="16"/>
      <c r="B240" s="252"/>
      <c r="C240" s="253"/>
      <c r="D240" s="213" t="s">
        <v>134</v>
      </c>
      <c r="E240" s="254" t="s">
        <v>19</v>
      </c>
      <c r="F240" s="255" t="s">
        <v>212</v>
      </c>
      <c r="G240" s="253"/>
      <c r="H240" s="256">
        <v>18.143999999999998</v>
      </c>
      <c r="I240" s="257"/>
      <c r="J240" s="253"/>
      <c r="K240" s="253"/>
      <c r="L240" s="258"/>
      <c r="M240" s="259"/>
      <c r="N240" s="260"/>
      <c r="O240" s="260"/>
      <c r="P240" s="260"/>
      <c r="Q240" s="260"/>
      <c r="R240" s="260"/>
      <c r="S240" s="260"/>
      <c r="T240" s="261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62" t="s">
        <v>134</v>
      </c>
      <c r="AU240" s="262" t="s">
        <v>79</v>
      </c>
      <c r="AV240" s="16" t="s">
        <v>136</v>
      </c>
      <c r="AW240" s="16" t="s">
        <v>33</v>
      </c>
      <c r="AX240" s="16" t="s">
        <v>72</v>
      </c>
      <c r="AY240" s="262" t="s">
        <v>115</v>
      </c>
    </row>
    <row r="241" s="15" customFormat="1">
      <c r="A241" s="15"/>
      <c r="B241" s="241"/>
      <c r="C241" s="242"/>
      <c r="D241" s="213" t="s">
        <v>134</v>
      </c>
      <c r="E241" s="243" t="s">
        <v>19</v>
      </c>
      <c r="F241" s="244" t="s">
        <v>151</v>
      </c>
      <c r="G241" s="242"/>
      <c r="H241" s="245">
        <v>401.16800000000001</v>
      </c>
      <c r="I241" s="246"/>
      <c r="J241" s="242"/>
      <c r="K241" s="242"/>
      <c r="L241" s="247"/>
      <c r="M241" s="248"/>
      <c r="N241" s="249"/>
      <c r="O241" s="249"/>
      <c r="P241" s="249"/>
      <c r="Q241" s="249"/>
      <c r="R241" s="249"/>
      <c r="S241" s="249"/>
      <c r="T241" s="250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51" t="s">
        <v>134</v>
      </c>
      <c r="AU241" s="251" t="s">
        <v>79</v>
      </c>
      <c r="AV241" s="15" t="s">
        <v>121</v>
      </c>
      <c r="AW241" s="15" t="s">
        <v>33</v>
      </c>
      <c r="AX241" s="15" t="s">
        <v>77</v>
      </c>
      <c r="AY241" s="251" t="s">
        <v>115</v>
      </c>
    </row>
    <row r="242" s="2" customFormat="1" ht="16.5" customHeight="1">
      <c r="A242" s="41"/>
      <c r="B242" s="42"/>
      <c r="C242" s="200" t="s">
        <v>278</v>
      </c>
      <c r="D242" s="200" t="s">
        <v>117</v>
      </c>
      <c r="E242" s="201" t="s">
        <v>279</v>
      </c>
      <c r="F242" s="202" t="s">
        <v>280</v>
      </c>
      <c r="G242" s="203" t="s">
        <v>128</v>
      </c>
      <c r="H242" s="204">
        <v>249.56100000000001</v>
      </c>
      <c r="I242" s="205"/>
      <c r="J242" s="206">
        <f>ROUND(I242*H242,2)</f>
        <v>0</v>
      </c>
      <c r="K242" s="202" t="s">
        <v>19</v>
      </c>
      <c r="L242" s="47"/>
      <c r="M242" s="207" t="s">
        <v>19</v>
      </c>
      <c r="N242" s="208" t="s">
        <v>43</v>
      </c>
      <c r="O242" s="87"/>
      <c r="P242" s="209">
        <f>O242*H242</f>
        <v>0</v>
      </c>
      <c r="Q242" s="209">
        <v>2.0000000000000002E-05</v>
      </c>
      <c r="R242" s="209">
        <f>Q242*H242</f>
        <v>0.0049912200000000002</v>
      </c>
      <c r="S242" s="209">
        <v>0</v>
      </c>
      <c r="T242" s="210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11" t="s">
        <v>121</v>
      </c>
      <c r="AT242" s="211" t="s">
        <v>117</v>
      </c>
      <c r="AU242" s="211" t="s">
        <v>79</v>
      </c>
      <c r="AY242" s="20" t="s">
        <v>115</v>
      </c>
      <c r="BE242" s="212">
        <f>IF(N242="základní",J242,0)</f>
        <v>0</v>
      </c>
      <c r="BF242" s="212">
        <f>IF(N242="snížená",J242,0)</f>
        <v>0</v>
      </c>
      <c r="BG242" s="212">
        <f>IF(N242="zákl. přenesená",J242,0)</f>
        <v>0</v>
      </c>
      <c r="BH242" s="212">
        <f>IF(N242="sníž. přenesená",J242,0)</f>
        <v>0</v>
      </c>
      <c r="BI242" s="212">
        <f>IF(N242="nulová",J242,0)</f>
        <v>0</v>
      </c>
      <c r="BJ242" s="20" t="s">
        <v>77</v>
      </c>
      <c r="BK242" s="212">
        <f>ROUND(I242*H242,2)</f>
        <v>0</v>
      </c>
      <c r="BL242" s="20" t="s">
        <v>121</v>
      </c>
      <c r="BM242" s="211" t="s">
        <v>281</v>
      </c>
    </row>
    <row r="243" s="2" customFormat="1">
      <c r="A243" s="41"/>
      <c r="B243" s="42"/>
      <c r="C243" s="43"/>
      <c r="D243" s="213" t="s">
        <v>123</v>
      </c>
      <c r="E243" s="43"/>
      <c r="F243" s="214" t="s">
        <v>280</v>
      </c>
      <c r="G243" s="43"/>
      <c r="H243" s="43"/>
      <c r="I243" s="215"/>
      <c r="J243" s="43"/>
      <c r="K243" s="43"/>
      <c r="L243" s="47"/>
      <c r="M243" s="216"/>
      <c r="N243" s="217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123</v>
      </c>
      <c r="AU243" s="20" t="s">
        <v>79</v>
      </c>
    </row>
    <row r="244" s="14" customFormat="1">
      <c r="A244" s="14"/>
      <c r="B244" s="231"/>
      <c r="C244" s="232"/>
      <c r="D244" s="213" t="s">
        <v>134</v>
      </c>
      <c r="E244" s="233" t="s">
        <v>19</v>
      </c>
      <c r="F244" s="234" t="s">
        <v>148</v>
      </c>
      <c r="G244" s="232"/>
      <c r="H244" s="233" t="s">
        <v>19</v>
      </c>
      <c r="I244" s="235"/>
      <c r="J244" s="232"/>
      <c r="K244" s="232"/>
      <c r="L244" s="236"/>
      <c r="M244" s="237"/>
      <c r="N244" s="238"/>
      <c r="O244" s="238"/>
      <c r="P244" s="238"/>
      <c r="Q244" s="238"/>
      <c r="R244" s="238"/>
      <c r="S244" s="238"/>
      <c r="T244" s="23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0" t="s">
        <v>134</v>
      </c>
      <c r="AU244" s="240" t="s">
        <v>79</v>
      </c>
      <c r="AV244" s="14" t="s">
        <v>77</v>
      </c>
      <c r="AW244" s="14" t="s">
        <v>33</v>
      </c>
      <c r="AX244" s="14" t="s">
        <v>72</v>
      </c>
      <c r="AY244" s="240" t="s">
        <v>115</v>
      </c>
    </row>
    <row r="245" s="13" customFormat="1">
      <c r="A245" s="13"/>
      <c r="B245" s="220"/>
      <c r="C245" s="221"/>
      <c r="D245" s="213" t="s">
        <v>134</v>
      </c>
      <c r="E245" s="222" t="s">
        <v>19</v>
      </c>
      <c r="F245" s="223" t="s">
        <v>190</v>
      </c>
      <c r="G245" s="221"/>
      <c r="H245" s="224">
        <v>24.32</v>
      </c>
      <c r="I245" s="225"/>
      <c r="J245" s="221"/>
      <c r="K245" s="221"/>
      <c r="L245" s="226"/>
      <c r="M245" s="227"/>
      <c r="N245" s="228"/>
      <c r="O245" s="228"/>
      <c r="P245" s="228"/>
      <c r="Q245" s="228"/>
      <c r="R245" s="228"/>
      <c r="S245" s="228"/>
      <c r="T245" s="22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0" t="s">
        <v>134</v>
      </c>
      <c r="AU245" s="230" t="s">
        <v>79</v>
      </c>
      <c r="AV245" s="13" t="s">
        <v>79</v>
      </c>
      <c r="AW245" s="13" t="s">
        <v>33</v>
      </c>
      <c r="AX245" s="13" t="s">
        <v>72</v>
      </c>
      <c r="AY245" s="230" t="s">
        <v>115</v>
      </c>
    </row>
    <row r="246" s="13" customFormat="1">
      <c r="A246" s="13"/>
      <c r="B246" s="220"/>
      <c r="C246" s="221"/>
      <c r="D246" s="213" t="s">
        <v>134</v>
      </c>
      <c r="E246" s="222" t="s">
        <v>19</v>
      </c>
      <c r="F246" s="223" t="s">
        <v>282</v>
      </c>
      <c r="G246" s="221"/>
      <c r="H246" s="224">
        <v>4.6200000000000001</v>
      </c>
      <c r="I246" s="225"/>
      <c r="J246" s="221"/>
      <c r="K246" s="221"/>
      <c r="L246" s="226"/>
      <c r="M246" s="227"/>
      <c r="N246" s="228"/>
      <c r="O246" s="228"/>
      <c r="P246" s="228"/>
      <c r="Q246" s="228"/>
      <c r="R246" s="228"/>
      <c r="S246" s="228"/>
      <c r="T246" s="22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0" t="s">
        <v>134</v>
      </c>
      <c r="AU246" s="230" t="s">
        <v>79</v>
      </c>
      <c r="AV246" s="13" t="s">
        <v>79</v>
      </c>
      <c r="AW246" s="13" t="s">
        <v>33</v>
      </c>
      <c r="AX246" s="13" t="s">
        <v>72</v>
      </c>
      <c r="AY246" s="230" t="s">
        <v>115</v>
      </c>
    </row>
    <row r="247" s="13" customFormat="1">
      <c r="A247" s="13"/>
      <c r="B247" s="220"/>
      <c r="C247" s="221"/>
      <c r="D247" s="213" t="s">
        <v>134</v>
      </c>
      <c r="E247" s="222" t="s">
        <v>19</v>
      </c>
      <c r="F247" s="223" t="s">
        <v>149</v>
      </c>
      <c r="G247" s="221"/>
      <c r="H247" s="224">
        <v>49.920000000000002</v>
      </c>
      <c r="I247" s="225"/>
      <c r="J247" s="221"/>
      <c r="K247" s="221"/>
      <c r="L247" s="226"/>
      <c r="M247" s="227"/>
      <c r="N247" s="228"/>
      <c r="O247" s="228"/>
      <c r="P247" s="228"/>
      <c r="Q247" s="228"/>
      <c r="R247" s="228"/>
      <c r="S247" s="228"/>
      <c r="T247" s="22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0" t="s">
        <v>134</v>
      </c>
      <c r="AU247" s="230" t="s">
        <v>79</v>
      </c>
      <c r="AV247" s="13" t="s">
        <v>79</v>
      </c>
      <c r="AW247" s="13" t="s">
        <v>33</v>
      </c>
      <c r="AX247" s="13" t="s">
        <v>72</v>
      </c>
      <c r="AY247" s="230" t="s">
        <v>115</v>
      </c>
    </row>
    <row r="248" s="13" customFormat="1">
      <c r="A248" s="13"/>
      <c r="B248" s="220"/>
      <c r="C248" s="221"/>
      <c r="D248" s="213" t="s">
        <v>134</v>
      </c>
      <c r="E248" s="222" t="s">
        <v>19</v>
      </c>
      <c r="F248" s="223" t="s">
        <v>150</v>
      </c>
      <c r="G248" s="221"/>
      <c r="H248" s="224">
        <v>7.7999999999999998</v>
      </c>
      <c r="I248" s="225"/>
      <c r="J248" s="221"/>
      <c r="K248" s="221"/>
      <c r="L248" s="226"/>
      <c r="M248" s="227"/>
      <c r="N248" s="228"/>
      <c r="O248" s="228"/>
      <c r="P248" s="228"/>
      <c r="Q248" s="228"/>
      <c r="R248" s="228"/>
      <c r="S248" s="228"/>
      <c r="T248" s="22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0" t="s">
        <v>134</v>
      </c>
      <c r="AU248" s="230" t="s">
        <v>79</v>
      </c>
      <c r="AV248" s="13" t="s">
        <v>79</v>
      </c>
      <c r="AW248" s="13" t="s">
        <v>33</v>
      </c>
      <c r="AX248" s="13" t="s">
        <v>72</v>
      </c>
      <c r="AY248" s="230" t="s">
        <v>115</v>
      </c>
    </row>
    <row r="249" s="16" customFormat="1">
      <c r="A249" s="16"/>
      <c r="B249" s="252"/>
      <c r="C249" s="253"/>
      <c r="D249" s="213" t="s">
        <v>134</v>
      </c>
      <c r="E249" s="254" t="s">
        <v>19</v>
      </c>
      <c r="F249" s="255" t="s">
        <v>212</v>
      </c>
      <c r="G249" s="253"/>
      <c r="H249" s="256">
        <v>86.659999999999997</v>
      </c>
      <c r="I249" s="257"/>
      <c r="J249" s="253"/>
      <c r="K249" s="253"/>
      <c r="L249" s="258"/>
      <c r="M249" s="259"/>
      <c r="N249" s="260"/>
      <c r="O249" s="260"/>
      <c r="P249" s="260"/>
      <c r="Q249" s="260"/>
      <c r="R249" s="260"/>
      <c r="S249" s="260"/>
      <c r="T249" s="261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T249" s="262" t="s">
        <v>134</v>
      </c>
      <c r="AU249" s="262" t="s">
        <v>79</v>
      </c>
      <c r="AV249" s="16" t="s">
        <v>136</v>
      </c>
      <c r="AW249" s="16" t="s">
        <v>33</v>
      </c>
      <c r="AX249" s="16" t="s">
        <v>72</v>
      </c>
      <c r="AY249" s="262" t="s">
        <v>115</v>
      </c>
    </row>
    <row r="250" s="14" customFormat="1">
      <c r="A250" s="14"/>
      <c r="B250" s="231"/>
      <c r="C250" s="232"/>
      <c r="D250" s="213" t="s">
        <v>134</v>
      </c>
      <c r="E250" s="233" t="s">
        <v>19</v>
      </c>
      <c r="F250" s="234" t="s">
        <v>204</v>
      </c>
      <c r="G250" s="232"/>
      <c r="H250" s="233" t="s">
        <v>19</v>
      </c>
      <c r="I250" s="235"/>
      <c r="J250" s="232"/>
      <c r="K250" s="232"/>
      <c r="L250" s="236"/>
      <c r="M250" s="237"/>
      <c r="N250" s="238"/>
      <c r="O250" s="238"/>
      <c r="P250" s="238"/>
      <c r="Q250" s="238"/>
      <c r="R250" s="238"/>
      <c r="S250" s="238"/>
      <c r="T250" s="239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0" t="s">
        <v>134</v>
      </c>
      <c r="AU250" s="240" t="s">
        <v>79</v>
      </c>
      <c r="AV250" s="14" t="s">
        <v>77</v>
      </c>
      <c r="AW250" s="14" t="s">
        <v>33</v>
      </c>
      <c r="AX250" s="14" t="s">
        <v>72</v>
      </c>
      <c r="AY250" s="240" t="s">
        <v>115</v>
      </c>
    </row>
    <row r="251" s="13" customFormat="1">
      <c r="A251" s="13"/>
      <c r="B251" s="220"/>
      <c r="C251" s="221"/>
      <c r="D251" s="213" t="s">
        <v>134</v>
      </c>
      <c r="E251" s="222" t="s">
        <v>19</v>
      </c>
      <c r="F251" s="223" t="s">
        <v>283</v>
      </c>
      <c r="G251" s="221"/>
      <c r="H251" s="224">
        <v>46.024999999999999</v>
      </c>
      <c r="I251" s="225"/>
      <c r="J251" s="221"/>
      <c r="K251" s="221"/>
      <c r="L251" s="226"/>
      <c r="M251" s="227"/>
      <c r="N251" s="228"/>
      <c r="O251" s="228"/>
      <c r="P251" s="228"/>
      <c r="Q251" s="228"/>
      <c r="R251" s="228"/>
      <c r="S251" s="228"/>
      <c r="T251" s="22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0" t="s">
        <v>134</v>
      </c>
      <c r="AU251" s="230" t="s">
        <v>79</v>
      </c>
      <c r="AV251" s="13" t="s">
        <v>79</v>
      </c>
      <c r="AW251" s="13" t="s">
        <v>33</v>
      </c>
      <c r="AX251" s="13" t="s">
        <v>72</v>
      </c>
      <c r="AY251" s="230" t="s">
        <v>115</v>
      </c>
    </row>
    <row r="252" s="13" customFormat="1">
      <c r="A252" s="13"/>
      <c r="B252" s="220"/>
      <c r="C252" s="221"/>
      <c r="D252" s="213" t="s">
        <v>134</v>
      </c>
      <c r="E252" s="222" t="s">
        <v>19</v>
      </c>
      <c r="F252" s="223" t="s">
        <v>284</v>
      </c>
      <c r="G252" s="221"/>
      <c r="H252" s="224">
        <v>7.9500000000000002</v>
      </c>
      <c r="I252" s="225"/>
      <c r="J252" s="221"/>
      <c r="K252" s="221"/>
      <c r="L252" s="226"/>
      <c r="M252" s="227"/>
      <c r="N252" s="228"/>
      <c r="O252" s="228"/>
      <c r="P252" s="228"/>
      <c r="Q252" s="228"/>
      <c r="R252" s="228"/>
      <c r="S252" s="228"/>
      <c r="T252" s="22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0" t="s">
        <v>134</v>
      </c>
      <c r="AU252" s="230" t="s">
        <v>79</v>
      </c>
      <c r="AV252" s="13" t="s">
        <v>79</v>
      </c>
      <c r="AW252" s="13" t="s">
        <v>33</v>
      </c>
      <c r="AX252" s="13" t="s">
        <v>72</v>
      </c>
      <c r="AY252" s="230" t="s">
        <v>115</v>
      </c>
    </row>
    <row r="253" s="13" customFormat="1">
      <c r="A253" s="13"/>
      <c r="B253" s="220"/>
      <c r="C253" s="221"/>
      <c r="D253" s="213" t="s">
        <v>134</v>
      </c>
      <c r="E253" s="222" t="s">
        <v>19</v>
      </c>
      <c r="F253" s="223" t="s">
        <v>285</v>
      </c>
      <c r="G253" s="221"/>
      <c r="H253" s="224">
        <v>-5.9359999999999999</v>
      </c>
      <c r="I253" s="225"/>
      <c r="J253" s="221"/>
      <c r="K253" s="221"/>
      <c r="L253" s="226"/>
      <c r="M253" s="227"/>
      <c r="N253" s="228"/>
      <c r="O253" s="228"/>
      <c r="P253" s="228"/>
      <c r="Q253" s="228"/>
      <c r="R253" s="228"/>
      <c r="S253" s="228"/>
      <c r="T253" s="22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0" t="s">
        <v>134</v>
      </c>
      <c r="AU253" s="230" t="s">
        <v>79</v>
      </c>
      <c r="AV253" s="13" t="s">
        <v>79</v>
      </c>
      <c r="AW253" s="13" t="s">
        <v>33</v>
      </c>
      <c r="AX253" s="13" t="s">
        <v>72</v>
      </c>
      <c r="AY253" s="230" t="s">
        <v>115</v>
      </c>
    </row>
    <row r="254" s="13" customFormat="1">
      <c r="A254" s="13"/>
      <c r="B254" s="220"/>
      <c r="C254" s="221"/>
      <c r="D254" s="213" t="s">
        <v>134</v>
      </c>
      <c r="E254" s="222" t="s">
        <v>19</v>
      </c>
      <c r="F254" s="223" t="s">
        <v>286</v>
      </c>
      <c r="G254" s="221"/>
      <c r="H254" s="224">
        <v>4.0279999999999996</v>
      </c>
      <c r="I254" s="225"/>
      <c r="J254" s="221"/>
      <c r="K254" s="221"/>
      <c r="L254" s="226"/>
      <c r="M254" s="227"/>
      <c r="N254" s="228"/>
      <c r="O254" s="228"/>
      <c r="P254" s="228"/>
      <c r="Q254" s="228"/>
      <c r="R254" s="228"/>
      <c r="S254" s="228"/>
      <c r="T254" s="22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0" t="s">
        <v>134</v>
      </c>
      <c r="AU254" s="230" t="s">
        <v>79</v>
      </c>
      <c r="AV254" s="13" t="s">
        <v>79</v>
      </c>
      <c r="AW254" s="13" t="s">
        <v>33</v>
      </c>
      <c r="AX254" s="13" t="s">
        <v>72</v>
      </c>
      <c r="AY254" s="230" t="s">
        <v>115</v>
      </c>
    </row>
    <row r="255" s="13" customFormat="1">
      <c r="A255" s="13"/>
      <c r="B255" s="220"/>
      <c r="C255" s="221"/>
      <c r="D255" s="213" t="s">
        <v>134</v>
      </c>
      <c r="E255" s="222" t="s">
        <v>19</v>
      </c>
      <c r="F255" s="223" t="s">
        <v>287</v>
      </c>
      <c r="G255" s="221"/>
      <c r="H255" s="224">
        <v>0.57599999999999996</v>
      </c>
      <c r="I255" s="225"/>
      <c r="J255" s="221"/>
      <c r="K255" s="221"/>
      <c r="L255" s="226"/>
      <c r="M255" s="227"/>
      <c r="N255" s="228"/>
      <c r="O255" s="228"/>
      <c r="P255" s="228"/>
      <c r="Q255" s="228"/>
      <c r="R255" s="228"/>
      <c r="S255" s="228"/>
      <c r="T255" s="22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0" t="s">
        <v>134</v>
      </c>
      <c r="AU255" s="230" t="s">
        <v>79</v>
      </c>
      <c r="AV255" s="13" t="s">
        <v>79</v>
      </c>
      <c r="AW255" s="13" t="s">
        <v>33</v>
      </c>
      <c r="AX255" s="13" t="s">
        <v>72</v>
      </c>
      <c r="AY255" s="230" t="s">
        <v>115</v>
      </c>
    </row>
    <row r="256" s="16" customFormat="1">
      <c r="A256" s="16"/>
      <c r="B256" s="252"/>
      <c r="C256" s="253"/>
      <c r="D256" s="213" t="s">
        <v>134</v>
      </c>
      <c r="E256" s="254" t="s">
        <v>19</v>
      </c>
      <c r="F256" s="255" t="s">
        <v>212</v>
      </c>
      <c r="G256" s="253"/>
      <c r="H256" s="256">
        <v>52.643000000000001</v>
      </c>
      <c r="I256" s="257"/>
      <c r="J256" s="253"/>
      <c r="K256" s="253"/>
      <c r="L256" s="258"/>
      <c r="M256" s="259"/>
      <c r="N256" s="260"/>
      <c r="O256" s="260"/>
      <c r="P256" s="260"/>
      <c r="Q256" s="260"/>
      <c r="R256" s="260"/>
      <c r="S256" s="260"/>
      <c r="T256" s="261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T256" s="262" t="s">
        <v>134</v>
      </c>
      <c r="AU256" s="262" t="s">
        <v>79</v>
      </c>
      <c r="AV256" s="16" t="s">
        <v>136</v>
      </c>
      <c r="AW256" s="16" t="s">
        <v>33</v>
      </c>
      <c r="AX256" s="16" t="s">
        <v>72</v>
      </c>
      <c r="AY256" s="262" t="s">
        <v>115</v>
      </c>
    </row>
    <row r="257" s="14" customFormat="1">
      <c r="A257" s="14"/>
      <c r="B257" s="231"/>
      <c r="C257" s="232"/>
      <c r="D257" s="213" t="s">
        <v>134</v>
      </c>
      <c r="E257" s="233" t="s">
        <v>19</v>
      </c>
      <c r="F257" s="234" t="s">
        <v>207</v>
      </c>
      <c r="G257" s="232"/>
      <c r="H257" s="233" t="s">
        <v>19</v>
      </c>
      <c r="I257" s="235"/>
      <c r="J257" s="232"/>
      <c r="K257" s="232"/>
      <c r="L257" s="236"/>
      <c r="M257" s="237"/>
      <c r="N257" s="238"/>
      <c r="O257" s="238"/>
      <c r="P257" s="238"/>
      <c r="Q257" s="238"/>
      <c r="R257" s="238"/>
      <c r="S257" s="238"/>
      <c r="T257" s="239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0" t="s">
        <v>134</v>
      </c>
      <c r="AU257" s="240" t="s">
        <v>79</v>
      </c>
      <c r="AV257" s="14" t="s">
        <v>77</v>
      </c>
      <c r="AW257" s="14" t="s">
        <v>33</v>
      </c>
      <c r="AX257" s="14" t="s">
        <v>72</v>
      </c>
      <c r="AY257" s="240" t="s">
        <v>115</v>
      </c>
    </row>
    <row r="258" s="13" customFormat="1">
      <c r="A258" s="13"/>
      <c r="B258" s="220"/>
      <c r="C258" s="221"/>
      <c r="D258" s="213" t="s">
        <v>134</v>
      </c>
      <c r="E258" s="222" t="s">
        <v>19</v>
      </c>
      <c r="F258" s="223" t="s">
        <v>288</v>
      </c>
      <c r="G258" s="221"/>
      <c r="H258" s="224">
        <v>102.56999999999999</v>
      </c>
      <c r="I258" s="225"/>
      <c r="J258" s="221"/>
      <c r="K258" s="221"/>
      <c r="L258" s="226"/>
      <c r="M258" s="227"/>
      <c r="N258" s="228"/>
      <c r="O258" s="228"/>
      <c r="P258" s="228"/>
      <c r="Q258" s="228"/>
      <c r="R258" s="228"/>
      <c r="S258" s="228"/>
      <c r="T258" s="22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0" t="s">
        <v>134</v>
      </c>
      <c r="AU258" s="230" t="s">
        <v>79</v>
      </c>
      <c r="AV258" s="13" t="s">
        <v>79</v>
      </c>
      <c r="AW258" s="13" t="s">
        <v>33</v>
      </c>
      <c r="AX258" s="13" t="s">
        <v>72</v>
      </c>
      <c r="AY258" s="230" t="s">
        <v>115</v>
      </c>
    </row>
    <row r="259" s="13" customFormat="1">
      <c r="A259" s="13"/>
      <c r="B259" s="220"/>
      <c r="C259" s="221"/>
      <c r="D259" s="213" t="s">
        <v>134</v>
      </c>
      <c r="E259" s="222" t="s">
        <v>19</v>
      </c>
      <c r="F259" s="223" t="s">
        <v>289</v>
      </c>
      <c r="G259" s="221"/>
      <c r="H259" s="224">
        <v>15.4</v>
      </c>
      <c r="I259" s="225"/>
      <c r="J259" s="221"/>
      <c r="K259" s="221"/>
      <c r="L259" s="226"/>
      <c r="M259" s="227"/>
      <c r="N259" s="228"/>
      <c r="O259" s="228"/>
      <c r="P259" s="228"/>
      <c r="Q259" s="228"/>
      <c r="R259" s="228"/>
      <c r="S259" s="228"/>
      <c r="T259" s="22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0" t="s">
        <v>134</v>
      </c>
      <c r="AU259" s="230" t="s">
        <v>79</v>
      </c>
      <c r="AV259" s="13" t="s">
        <v>79</v>
      </c>
      <c r="AW259" s="13" t="s">
        <v>33</v>
      </c>
      <c r="AX259" s="13" t="s">
        <v>72</v>
      </c>
      <c r="AY259" s="230" t="s">
        <v>115</v>
      </c>
    </row>
    <row r="260" s="13" customFormat="1">
      <c r="A260" s="13"/>
      <c r="B260" s="220"/>
      <c r="C260" s="221"/>
      <c r="D260" s="213" t="s">
        <v>134</v>
      </c>
      <c r="E260" s="222" t="s">
        <v>19</v>
      </c>
      <c r="F260" s="223" t="s">
        <v>290</v>
      </c>
      <c r="G260" s="221"/>
      <c r="H260" s="224">
        <v>-15.68</v>
      </c>
      <c r="I260" s="225"/>
      <c r="J260" s="221"/>
      <c r="K260" s="221"/>
      <c r="L260" s="226"/>
      <c r="M260" s="227"/>
      <c r="N260" s="228"/>
      <c r="O260" s="228"/>
      <c r="P260" s="228"/>
      <c r="Q260" s="228"/>
      <c r="R260" s="228"/>
      <c r="S260" s="228"/>
      <c r="T260" s="22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0" t="s">
        <v>134</v>
      </c>
      <c r="AU260" s="230" t="s">
        <v>79</v>
      </c>
      <c r="AV260" s="13" t="s">
        <v>79</v>
      </c>
      <c r="AW260" s="13" t="s">
        <v>33</v>
      </c>
      <c r="AX260" s="13" t="s">
        <v>72</v>
      </c>
      <c r="AY260" s="230" t="s">
        <v>115</v>
      </c>
    </row>
    <row r="261" s="13" customFormat="1">
      <c r="A261" s="13"/>
      <c r="B261" s="220"/>
      <c r="C261" s="221"/>
      <c r="D261" s="213" t="s">
        <v>134</v>
      </c>
      <c r="E261" s="222" t="s">
        <v>19</v>
      </c>
      <c r="F261" s="223" t="s">
        <v>291</v>
      </c>
      <c r="G261" s="221"/>
      <c r="H261" s="224">
        <v>7.968</v>
      </c>
      <c r="I261" s="225"/>
      <c r="J261" s="221"/>
      <c r="K261" s="221"/>
      <c r="L261" s="226"/>
      <c r="M261" s="227"/>
      <c r="N261" s="228"/>
      <c r="O261" s="228"/>
      <c r="P261" s="228"/>
      <c r="Q261" s="228"/>
      <c r="R261" s="228"/>
      <c r="S261" s="228"/>
      <c r="T261" s="22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0" t="s">
        <v>134</v>
      </c>
      <c r="AU261" s="230" t="s">
        <v>79</v>
      </c>
      <c r="AV261" s="13" t="s">
        <v>79</v>
      </c>
      <c r="AW261" s="13" t="s">
        <v>33</v>
      </c>
      <c r="AX261" s="13" t="s">
        <v>72</v>
      </c>
      <c r="AY261" s="230" t="s">
        <v>115</v>
      </c>
    </row>
    <row r="262" s="16" customFormat="1">
      <c r="A262" s="16"/>
      <c r="B262" s="252"/>
      <c r="C262" s="253"/>
      <c r="D262" s="213" t="s">
        <v>134</v>
      </c>
      <c r="E262" s="254" t="s">
        <v>19</v>
      </c>
      <c r="F262" s="255" t="s">
        <v>212</v>
      </c>
      <c r="G262" s="253"/>
      <c r="H262" s="256">
        <v>110.258</v>
      </c>
      <c r="I262" s="257"/>
      <c r="J262" s="253"/>
      <c r="K262" s="253"/>
      <c r="L262" s="258"/>
      <c r="M262" s="259"/>
      <c r="N262" s="260"/>
      <c r="O262" s="260"/>
      <c r="P262" s="260"/>
      <c r="Q262" s="260"/>
      <c r="R262" s="260"/>
      <c r="S262" s="260"/>
      <c r="T262" s="261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T262" s="262" t="s">
        <v>134</v>
      </c>
      <c r="AU262" s="262" t="s">
        <v>79</v>
      </c>
      <c r="AV262" s="16" t="s">
        <v>136</v>
      </c>
      <c r="AW262" s="16" t="s">
        <v>33</v>
      </c>
      <c r="AX262" s="16" t="s">
        <v>72</v>
      </c>
      <c r="AY262" s="262" t="s">
        <v>115</v>
      </c>
    </row>
    <row r="263" s="15" customFormat="1">
      <c r="A263" s="15"/>
      <c r="B263" s="241"/>
      <c r="C263" s="242"/>
      <c r="D263" s="213" t="s">
        <v>134</v>
      </c>
      <c r="E263" s="243" t="s">
        <v>19</v>
      </c>
      <c r="F263" s="244" t="s">
        <v>151</v>
      </c>
      <c r="G263" s="242"/>
      <c r="H263" s="245">
        <v>249.56100000000001</v>
      </c>
      <c r="I263" s="246"/>
      <c r="J263" s="242"/>
      <c r="K263" s="242"/>
      <c r="L263" s="247"/>
      <c r="M263" s="248"/>
      <c r="N263" s="249"/>
      <c r="O263" s="249"/>
      <c r="P263" s="249"/>
      <c r="Q263" s="249"/>
      <c r="R263" s="249"/>
      <c r="S263" s="249"/>
      <c r="T263" s="250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51" t="s">
        <v>134</v>
      </c>
      <c r="AU263" s="251" t="s">
        <v>79</v>
      </c>
      <c r="AV263" s="15" t="s">
        <v>121</v>
      </c>
      <c r="AW263" s="15" t="s">
        <v>33</v>
      </c>
      <c r="AX263" s="15" t="s">
        <v>77</v>
      </c>
      <c r="AY263" s="251" t="s">
        <v>115</v>
      </c>
    </row>
    <row r="264" s="2" customFormat="1" ht="16.5" customHeight="1">
      <c r="A264" s="41"/>
      <c r="B264" s="42"/>
      <c r="C264" s="200" t="s">
        <v>292</v>
      </c>
      <c r="D264" s="200" t="s">
        <v>117</v>
      </c>
      <c r="E264" s="201" t="s">
        <v>293</v>
      </c>
      <c r="F264" s="202" t="s">
        <v>294</v>
      </c>
      <c r="G264" s="203" t="s">
        <v>128</v>
      </c>
      <c r="H264" s="204">
        <v>364.17599999999999</v>
      </c>
      <c r="I264" s="205"/>
      <c r="J264" s="206">
        <f>ROUND(I264*H264,2)</f>
        <v>0</v>
      </c>
      <c r="K264" s="202" t="s">
        <v>19</v>
      </c>
      <c r="L264" s="47"/>
      <c r="M264" s="207" t="s">
        <v>19</v>
      </c>
      <c r="N264" s="208" t="s">
        <v>43</v>
      </c>
      <c r="O264" s="87"/>
      <c r="P264" s="209">
        <f>O264*H264</f>
        <v>0</v>
      </c>
      <c r="Q264" s="209">
        <v>2.0000000000000002E-05</v>
      </c>
      <c r="R264" s="209">
        <f>Q264*H264</f>
        <v>0.0072835199999999999</v>
      </c>
      <c r="S264" s="209">
        <v>0</v>
      </c>
      <c r="T264" s="210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11" t="s">
        <v>121</v>
      </c>
      <c r="AT264" s="211" t="s">
        <v>117</v>
      </c>
      <c r="AU264" s="211" t="s">
        <v>79</v>
      </c>
      <c r="AY264" s="20" t="s">
        <v>115</v>
      </c>
      <c r="BE264" s="212">
        <f>IF(N264="základní",J264,0)</f>
        <v>0</v>
      </c>
      <c r="BF264" s="212">
        <f>IF(N264="snížená",J264,0)</f>
        <v>0</v>
      </c>
      <c r="BG264" s="212">
        <f>IF(N264="zákl. přenesená",J264,0)</f>
        <v>0</v>
      </c>
      <c r="BH264" s="212">
        <f>IF(N264="sníž. přenesená",J264,0)</f>
        <v>0</v>
      </c>
      <c r="BI264" s="212">
        <f>IF(N264="nulová",J264,0)</f>
        <v>0</v>
      </c>
      <c r="BJ264" s="20" t="s">
        <v>77</v>
      </c>
      <c r="BK264" s="212">
        <f>ROUND(I264*H264,2)</f>
        <v>0</v>
      </c>
      <c r="BL264" s="20" t="s">
        <v>121</v>
      </c>
      <c r="BM264" s="211" t="s">
        <v>295</v>
      </c>
    </row>
    <row r="265" s="2" customFormat="1">
      <c r="A265" s="41"/>
      <c r="B265" s="42"/>
      <c r="C265" s="43"/>
      <c r="D265" s="213" t="s">
        <v>123</v>
      </c>
      <c r="E265" s="43"/>
      <c r="F265" s="214" t="s">
        <v>294</v>
      </c>
      <c r="G265" s="43"/>
      <c r="H265" s="43"/>
      <c r="I265" s="215"/>
      <c r="J265" s="43"/>
      <c r="K265" s="43"/>
      <c r="L265" s="47"/>
      <c r="M265" s="216"/>
      <c r="N265" s="217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123</v>
      </c>
      <c r="AU265" s="20" t="s">
        <v>79</v>
      </c>
    </row>
    <row r="266" s="14" customFormat="1">
      <c r="A266" s="14"/>
      <c r="B266" s="231"/>
      <c r="C266" s="232"/>
      <c r="D266" s="213" t="s">
        <v>134</v>
      </c>
      <c r="E266" s="233" t="s">
        <v>19</v>
      </c>
      <c r="F266" s="234" t="s">
        <v>226</v>
      </c>
      <c r="G266" s="232"/>
      <c r="H266" s="233" t="s">
        <v>19</v>
      </c>
      <c r="I266" s="235"/>
      <c r="J266" s="232"/>
      <c r="K266" s="232"/>
      <c r="L266" s="236"/>
      <c r="M266" s="237"/>
      <c r="N266" s="238"/>
      <c r="O266" s="238"/>
      <c r="P266" s="238"/>
      <c r="Q266" s="238"/>
      <c r="R266" s="238"/>
      <c r="S266" s="238"/>
      <c r="T266" s="239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0" t="s">
        <v>134</v>
      </c>
      <c r="AU266" s="240" t="s">
        <v>79</v>
      </c>
      <c r="AV266" s="14" t="s">
        <v>77</v>
      </c>
      <c r="AW266" s="14" t="s">
        <v>33</v>
      </c>
      <c r="AX266" s="14" t="s">
        <v>72</v>
      </c>
      <c r="AY266" s="240" t="s">
        <v>115</v>
      </c>
    </row>
    <row r="267" s="13" customFormat="1">
      <c r="A267" s="13"/>
      <c r="B267" s="220"/>
      <c r="C267" s="221"/>
      <c r="D267" s="213" t="s">
        <v>134</v>
      </c>
      <c r="E267" s="222" t="s">
        <v>19</v>
      </c>
      <c r="F267" s="223" t="s">
        <v>296</v>
      </c>
      <c r="G267" s="221"/>
      <c r="H267" s="224">
        <v>94.769999999999996</v>
      </c>
      <c r="I267" s="225"/>
      <c r="J267" s="221"/>
      <c r="K267" s="221"/>
      <c r="L267" s="226"/>
      <c r="M267" s="227"/>
      <c r="N267" s="228"/>
      <c r="O267" s="228"/>
      <c r="P267" s="228"/>
      <c r="Q267" s="228"/>
      <c r="R267" s="228"/>
      <c r="S267" s="228"/>
      <c r="T267" s="22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0" t="s">
        <v>134</v>
      </c>
      <c r="AU267" s="230" t="s">
        <v>79</v>
      </c>
      <c r="AV267" s="13" t="s">
        <v>79</v>
      </c>
      <c r="AW267" s="13" t="s">
        <v>33</v>
      </c>
      <c r="AX267" s="13" t="s">
        <v>72</v>
      </c>
      <c r="AY267" s="230" t="s">
        <v>115</v>
      </c>
    </row>
    <row r="268" s="13" customFormat="1">
      <c r="A268" s="13"/>
      <c r="B268" s="220"/>
      <c r="C268" s="221"/>
      <c r="D268" s="213" t="s">
        <v>134</v>
      </c>
      <c r="E268" s="222" t="s">
        <v>19</v>
      </c>
      <c r="F268" s="223" t="s">
        <v>297</v>
      </c>
      <c r="G268" s="221"/>
      <c r="H268" s="224">
        <v>1.8</v>
      </c>
      <c r="I268" s="225"/>
      <c r="J268" s="221"/>
      <c r="K268" s="221"/>
      <c r="L268" s="226"/>
      <c r="M268" s="227"/>
      <c r="N268" s="228"/>
      <c r="O268" s="228"/>
      <c r="P268" s="228"/>
      <c r="Q268" s="228"/>
      <c r="R268" s="228"/>
      <c r="S268" s="228"/>
      <c r="T268" s="229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0" t="s">
        <v>134</v>
      </c>
      <c r="AU268" s="230" t="s">
        <v>79</v>
      </c>
      <c r="AV268" s="13" t="s">
        <v>79</v>
      </c>
      <c r="AW268" s="13" t="s">
        <v>33</v>
      </c>
      <c r="AX268" s="13" t="s">
        <v>72</v>
      </c>
      <c r="AY268" s="230" t="s">
        <v>115</v>
      </c>
    </row>
    <row r="269" s="13" customFormat="1">
      <c r="A269" s="13"/>
      <c r="B269" s="220"/>
      <c r="C269" s="221"/>
      <c r="D269" s="213" t="s">
        <v>134</v>
      </c>
      <c r="E269" s="222" t="s">
        <v>19</v>
      </c>
      <c r="F269" s="223" t="s">
        <v>298</v>
      </c>
      <c r="G269" s="221"/>
      <c r="H269" s="224">
        <v>8.4749999999999996</v>
      </c>
      <c r="I269" s="225"/>
      <c r="J269" s="221"/>
      <c r="K269" s="221"/>
      <c r="L269" s="226"/>
      <c r="M269" s="227"/>
      <c r="N269" s="228"/>
      <c r="O269" s="228"/>
      <c r="P269" s="228"/>
      <c r="Q269" s="228"/>
      <c r="R269" s="228"/>
      <c r="S269" s="228"/>
      <c r="T269" s="22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0" t="s">
        <v>134</v>
      </c>
      <c r="AU269" s="230" t="s">
        <v>79</v>
      </c>
      <c r="AV269" s="13" t="s">
        <v>79</v>
      </c>
      <c r="AW269" s="13" t="s">
        <v>33</v>
      </c>
      <c r="AX269" s="13" t="s">
        <v>72</v>
      </c>
      <c r="AY269" s="230" t="s">
        <v>115</v>
      </c>
    </row>
    <row r="270" s="13" customFormat="1">
      <c r="A270" s="13"/>
      <c r="B270" s="220"/>
      <c r="C270" s="221"/>
      <c r="D270" s="213" t="s">
        <v>134</v>
      </c>
      <c r="E270" s="222" t="s">
        <v>19</v>
      </c>
      <c r="F270" s="223" t="s">
        <v>299</v>
      </c>
      <c r="G270" s="221"/>
      <c r="H270" s="224">
        <v>4.7000000000000002</v>
      </c>
      <c r="I270" s="225"/>
      <c r="J270" s="221"/>
      <c r="K270" s="221"/>
      <c r="L270" s="226"/>
      <c r="M270" s="227"/>
      <c r="N270" s="228"/>
      <c r="O270" s="228"/>
      <c r="P270" s="228"/>
      <c r="Q270" s="228"/>
      <c r="R270" s="228"/>
      <c r="S270" s="228"/>
      <c r="T270" s="22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0" t="s">
        <v>134</v>
      </c>
      <c r="AU270" s="230" t="s">
        <v>79</v>
      </c>
      <c r="AV270" s="13" t="s">
        <v>79</v>
      </c>
      <c r="AW270" s="13" t="s">
        <v>33</v>
      </c>
      <c r="AX270" s="13" t="s">
        <v>72</v>
      </c>
      <c r="AY270" s="230" t="s">
        <v>115</v>
      </c>
    </row>
    <row r="271" s="13" customFormat="1">
      <c r="A271" s="13"/>
      <c r="B271" s="220"/>
      <c r="C271" s="221"/>
      <c r="D271" s="213" t="s">
        <v>134</v>
      </c>
      <c r="E271" s="222" t="s">
        <v>19</v>
      </c>
      <c r="F271" s="223" t="s">
        <v>300</v>
      </c>
      <c r="G271" s="221"/>
      <c r="H271" s="224">
        <v>-12.702999999999999</v>
      </c>
      <c r="I271" s="225"/>
      <c r="J271" s="221"/>
      <c r="K271" s="221"/>
      <c r="L271" s="226"/>
      <c r="M271" s="227"/>
      <c r="N271" s="228"/>
      <c r="O271" s="228"/>
      <c r="P271" s="228"/>
      <c r="Q271" s="228"/>
      <c r="R271" s="228"/>
      <c r="S271" s="228"/>
      <c r="T271" s="22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0" t="s">
        <v>134</v>
      </c>
      <c r="AU271" s="230" t="s">
        <v>79</v>
      </c>
      <c r="AV271" s="13" t="s">
        <v>79</v>
      </c>
      <c r="AW271" s="13" t="s">
        <v>33</v>
      </c>
      <c r="AX271" s="13" t="s">
        <v>72</v>
      </c>
      <c r="AY271" s="230" t="s">
        <v>115</v>
      </c>
    </row>
    <row r="272" s="13" customFormat="1">
      <c r="A272" s="13"/>
      <c r="B272" s="220"/>
      <c r="C272" s="221"/>
      <c r="D272" s="213" t="s">
        <v>134</v>
      </c>
      <c r="E272" s="222" t="s">
        <v>19</v>
      </c>
      <c r="F272" s="223" t="s">
        <v>301</v>
      </c>
      <c r="G272" s="221"/>
      <c r="H272" s="224">
        <v>5.3540000000000001</v>
      </c>
      <c r="I272" s="225"/>
      <c r="J272" s="221"/>
      <c r="K272" s="221"/>
      <c r="L272" s="226"/>
      <c r="M272" s="227"/>
      <c r="N272" s="228"/>
      <c r="O272" s="228"/>
      <c r="P272" s="228"/>
      <c r="Q272" s="228"/>
      <c r="R272" s="228"/>
      <c r="S272" s="228"/>
      <c r="T272" s="22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0" t="s">
        <v>134</v>
      </c>
      <c r="AU272" s="230" t="s">
        <v>79</v>
      </c>
      <c r="AV272" s="13" t="s">
        <v>79</v>
      </c>
      <c r="AW272" s="13" t="s">
        <v>33</v>
      </c>
      <c r="AX272" s="13" t="s">
        <v>72</v>
      </c>
      <c r="AY272" s="230" t="s">
        <v>115</v>
      </c>
    </row>
    <row r="273" s="13" customFormat="1">
      <c r="A273" s="13"/>
      <c r="B273" s="220"/>
      <c r="C273" s="221"/>
      <c r="D273" s="213" t="s">
        <v>134</v>
      </c>
      <c r="E273" s="222" t="s">
        <v>19</v>
      </c>
      <c r="F273" s="223" t="s">
        <v>302</v>
      </c>
      <c r="G273" s="221"/>
      <c r="H273" s="224">
        <v>-5.5</v>
      </c>
      <c r="I273" s="225"/>
      <c r="J273" s="221"/>
      <c r="K273" s="221"/>
      <c r="L273" s="226"/>
      <c r="M273" s="227"/>
      <c r="N273" s="228"/>
      <c r="O273" s="228"/>
      <c r="P273" s="228"/>
      <c r="Q273" s="228"/>
      <c r="R273" s="228"/>
      <c r="S273" s="228"/>
      <c r="T273" s="22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0" t="s">
        <v>134</v>
      </c>
      <c r="AU273" s="230" t="s">
        <v>79</v>
      </c>
      <c r="AV273" s="13" t="s">
        <v>79</v>
      </c>
      <c r="AW273" s="13" t="s">
        <v>33</v>
      </c>
      <c r="AX273" s="13" t="s">
        <v>72</v>
      </c>
      <c r="AY273" s="230" t="s">
        <v>115</v>
      </c>
    </row>
    <row r="274" s="13" customFormat="1">
      <c r="A274" s="13"/>
      <c r="B274" s="220"/>
      <c r="C274" s="221"/>
      <c r="D274" s="213" t="s">
        <v>134</v>
      </c>
      <c r="E274" s="222" t="s">
        <v>19</v>
      </c>
      <c r="F274" s="223" t="s">
        <v>303</v>
      </c>
      <c r="G274" s="221"/>
      <c r="H274" s="224">
        <v>-3.8479999999999999</v>
      </c>
      <c r="I274" s="225"/>
      <c r="J274" s="221"/>
      <c r="K274" s="221"/>
      <c r="L274" s="226"/>
      <c r="M274" s="227"/>
      <c r="N274" s="228"/>
      <c r="O274" s="228"/>
      <c r="P274" s="228"/>
      <c r="Q274" s="228"/>
      <c r="R274" s="228"/>
      <c r="S274" s="228"/>
      <c r="T274" s="22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0" t="s">
        <v>134</v>
      </c>
      <c r="AU274" s="230" t="s">
        <v>79</v>
      </c>
      <c r="AV274" s="13" t="s">
        <v>79</v>
      </c>
      <c r="AW274" s="13" t="s">
        <v>33</v>
      </c>
      <c r="AX274" s="13" t="s">
        <v>72</v>
      </c>
      <c r="AY274" s="230" t="s">
        <v>115</v>
      </c>
    </row>
    <row r="275" s="13" customFormat="1">
      <c r="A275" s="13"/>
      <c r="B275" s="220"/>
      <c r="C275" s="221"/>
      <c r="D275" s="213" t="s">
        <v>134</v>
      </c>
      <c r="E275" s="222" t="s">
        <v>19</v>
      </c>
      <c r="F275" s="223" t="s">
        <v>304</v>
      </c>
      <c r="G275" s="221"/>
      <c r="H275" s="224">
        <v>1.992</v>
      </c>
      <c r="I275" s="225"/>
      <c r="J275" s="221"/>
      <c r="K275" s="221"/>
      <c r="L275" s="226"/>
      <c r="M275" s="227"/>
      <c r="N275" s="228"/>
      <c r="O275" s="228"/>
      <c r="P275" s="228"/>
      <c r="Q275" s="228"/>
      <c r="R275" s="228"/>
      <c r="S275" s="228"/>
      <c r="T275" s="22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0" t="s">
        <v>134</v>
      </c>
      <c r="AU275" s="230" t="s">
        <v>79</v>
      </c>
      <c r="AV275" s="13" t="s">
        <v>79</v>
      </c>
      <c r="AW275" s="13" t="s">
        <v>33</v>
      </c>
      <c r="AX275" s="13" t="s">
        <v>72</v>
      </c>
      <c r="AY275" s="230" t="s">
        <v>115</v>
      </c>
    </row>
    <row r="276" s="16" customFormat="1">
      <c r="A276" s="16"/>
      <c r="B276" s="252"/>
      <c r="C276" s="253"/>
      <c r="D276" s="213" t="s">
        <v>134</v>
      </c>
      <c r="E276" s="254" t="s">
        <v>19</v>
      </c>
      <c r="F276" s="255" t="s">
        <v>212</v>
      </c>
      <c r="G276" s="253"/>
      <c r="H276" s="256">
        <v>95.040000000000006</v>
      </c>
      <c r="I276" s="257"/>
      <c r="J276" s="253"/>
      <c r="K276" s="253"/>
      <c r="L276" s="258"/>
      <c r="M276" s="259"/>
      <c r="N276" s="260"/>
      <c r="O276" s="260"/>
      <c r="P276" s="260"/>
      <c r="Q276" s="260"/>
      <c r="R276" s="260"/>
      <c r="S276" s="260"/>
      <c r="T276" s="261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T276" s="262" t="s">
        <v>134</v>
      </c>
      <c r="AU276" s="262" t="s">
        <v>79</v>
      </c>
      <c r="AV276" s="16" t="s">
        <v>136</v>
      </c>
      <c r="AW276" s="16" t="s">
        <v>33</v>
      </c>
      <c r="AX276" s="16" t="s">
        <v>72</v>
      </c>
      <c r="AY276" s="262" t="s">
        <v>115</v>
      </c>
    </row>
    <row r="277" s="14" customFormat="1">
      <c r="A277" s="14"/>
      <c r="B277" s="231"/>
      <c r="C277" s="232"/>
      <c r="D277" s="213" t="s">
        <v>134</v>
      </c>
      <c r="E277" s="233" t="s">
        <v>19</v>
      </c>
      <c r="F277" s="234" t="s">
        <v>305</v>
      </c>
      <c r="G277" s="232"/>
      <c r="H277" s="233" t="s">
        <v>19</v>
      </c>
      <c r="I277" s="235"/>
      <c r="J277" s="232"/>
      <c r="K277" s="232"/>
      <c r="L277" s="236"/>
      <c r="M277" s="237"/>
      <c r="N277" s="238"/>
      <c r="O277" s="238"/>
      <c r="P277" s="238"/>
      <c r="Q277" s="238"/>
      <c r="R277" s="238"/>
      <c r="S277" s="238"/>
      <c r="T277" s="239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0" t="s">
        <v>134</v>
      </c>
      <c r="AU277" s="240" t="s">
        <v>79</v>
      </c>
      <c r="AV277" s="14" t="s">
        <v>77</v>
      </c>
      <c r="AW277" s="14" t="s">
        <v>33</v>
      </c>
      <c r="AX277" s="14" t="s">
        <v>72</v>
      </c>
      <c r="AY277" s="240" t="s">
        <v>115</v>
      </c>
    </row>
    <row r="278" s="13" customFormat="1">
      <c r="A278" s="13"/>
      <c r="B278" s="220"/>
      <c r="C278" s="221"/>
      <c r="D278" s="213" t="s">
        <v>134</v>
      </c>
      <c r="E278" s="222" t="s">
        <v>19</v>
      </c>
      <c r="F278" s="223" t="s">
        <v>306</v>
      </c>
      <c r="G278" s="221"/>
      <c r="H278" s="224">
        <v>101.47</v>
      </c>
      <c r="I278" s="225"/>
      <c r="J278" s="221"/>
      <c r="K278" s="221"/>
      <c r="L278" s="226"/>
      <c r="M278" s="227"/>
      <c r="N278" s="228"/>
      <c r="O278" s="228"/>
      <c r="P278" s="228"/>
      <c r="Q278" s="228"/>
      <c r="R278" s="228"/>
      <c r="S278" s="228"/>
      <c r="T278" s="22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0" t="s">
        <v>134</v>
      </c>
      <c r="AU278" s="230" t="s">
        <v>79</v>
      </c>
      <c r="AV278" s="13" t="s">
        <v>79</v>
      </c>
      <c r="AW278" s="13" t="s">
        <v>33</v>
      </c>
      <c r="AX278" s="13" t="s">
        <v>72</v>
      </c>
      <c r="AY278" s="230" t="s">
        <v>115</v>
      </c>
    </row>
    <row r="279" s="13" customFormat="1">
      <c r="A279" s="13"/>
      <c r="B279" s="220"/>
      <c r="C279" s="221"/>
      <c r="D279" s="213" t="s">
        <v>134</v>
      </c>
      <c r="E279" s="222" t="s">
        <v>19</v>
      </c>
      <c r="F279" s="223" t="s">
        <v>307</v>
      </c>
      <c r="G279" s="221"/>
      <c r="H279" s="224">
        <v>15.66</v>
      </c>
      <c r="I279" s="225"/>
      <c r="J279" s="221"/>
      <c r="K279" s="221"/>
      <c r="L279" s="226"/>
      <c r="M279" s="227"/>
      <c r="N279" s="228"/>
      <c r="O279" s="228"/>
      <c r="P279" s="228"/>
      <c r="Q279" s="228"/>
      <c r="R279" s="228"/>
      <c r="S279" s="228"/>
      <c r="T279" s="229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0" t="s">
        <v>134</v>
      </c>
      <c r="AU279" s="230" t="s">
        <v>79</v>
      </c>
      <c r="AV279" s="13" t="s">
        <v>79</v>
      </c>
      <c r="AW279" s="13" t="s">
        <v>33</v>
      </c>
      <c r="AX279" s="13" t="s">
        <v>72</v>
      </c>
      <c r="AY279" s="230" t="s">
        <v>115</v>
      </c>
    </row>
    <row r="280" s="13" customFormat="1">
      <c r="A280" s="13"/>
      <c r="B280" s="220"/>
      <c r="C280" s="221"/>
      <c r="D280" s="213" t="s">
        <v>134</v>
      </c>
      <c r="E280" s="222" t="s">
        <v>19</v>
      </c>
      <c r="F280" s="223" t="s">
        <v>308</v>
      </c>
      <c r="G280" s="221"/>
      <c r="H280" s="224">
        <v>3</v>
      </c>
      <c r="I280" s="225"/>
      <c r="J280" s="221"/>
      <c r="K280" s="221"/>
      <c r="L280" s="226"/>
      <c r="M280" s="227"/>
      <c r="N280" s="228"/>
      <c r="O280" s="228"/>
      <c r="P280" s="228"/>
      <c r="Q280" s="228"/>
      <c r="R280" s="228"/>
      <c r="S280" s="228"/>
      <c r="T280" s="22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0" t="s">
        <v>134</v>
      </c>
      <c r="AU280" s="230" t="s">
        <v>79</v>
      </c>
      <c r="AV280" s="13" t="s">
        <v>79</v>
      </c>
      <c r="AW280" s="13" t="s">
        <v>33</v>
      </c>
      <c r="AX280" s="13" t="s">
        <v>72</v>
      </c>
      <c r="AY280" s="230" t="s">
        <v>115</v>
      </c>
    </row>
    <row r="281" s="13" customFormat="1">
      <c r="A281" s="13"/>
      <c r="B281" s="220"/>
      <c r="C281" s="221"/>
      <c r="D281" s="213" t="s">
        <v>134</v>
      </c>
      <c r="E281" s="222" t="s">
        <v>19</v>
      </c>
      <c r="F281" s="223" t="s">
        <v>309</v>
      </c>
      <c r="G281" s="221"/>
      <c r="H281" s="224">
        <v>3</v>
      </c>
      <c r="I281" s="225"/>
      <c r="J281" s="221"/>
      <c r="K281" s="221"/>
      <c r="L281" s="226"/>
      <c r="M281" s="227"/>
      <c r="N281" s="228"/>
      <c r="O281" s="228"/>
      <c r="P281" s="228"/>
      <c r="Q281" s="228"/>
      <c r="R281" s="228"/>
      <c r="S281" s="228"/>
      <c r="T281" s="22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0" t="s">
        <v>134</v>
      </c>
      <c r="AU281" s="230" t="s">
        <v>79</v>
      </c>
      <c r="AV281" s="13" t="s">
        <v>79</v>
      </c>
      <c r="AW281" s="13" t="s">
        <v>33</v>
      </c>
      <c r="AX281" s="13" t="s">
        <v>72</v>
      </c>
      <c r="AY281" s="230" t="s">
        <v>115</v>
      </c>
    </row>
    <row r="282" s="13" customFormat="1">
      <c r="A282" s="13"/>
      <c r="B282" s="220"/>
      <c r="C282" s="221"/>
      <c r="D282" s="213" t="s">
        <v>134</v>
      </c>
      <c r="E282" s="222" t="s">
        <v>19</v>
      </c>
      <c r="F282" s="223" t="s">
        <v>310</v>
      </c>
      <c r="G282" s="221"/>
      <c r="H282" s="224">
        <v>7</v>
      </c>
      <c r="I282" s="225"/>
      <c r="J282" s="221"/>
      <c r="K282" s="221"/>
      <c r="L282" s="226"/>
      <c r="M282" s="227"/>
      <c r="N282" s="228"/>
      <c r="O282" s="228"/>
      <c r="P282" s="228"/>
      <c r="Q282" s="228"/>
      <c r="R282" s="228"/>
      <c r="S282" s="228"/>
      <c r="T282" s="22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0" t="s">
        <v>134</v>
      </c>
      <c r="AU282" s="230" t="s">
        <v>79</v>
      </c>
      <c r="AV282" s="13" t="s">
        <v>79</v>
      </c>
      <c r="AW282" s="13" t="s">
        <v>33</v>
      </c>
      <c r="AX282" s="13" t="s">
        <v>72</v>
      </c>
      <c r="AY282" s="230" t="s">
        <v>115</v>
      </c>
    </row>
    <row r="283" s="13" customFormat="1">
      <c r="A283" s="13"/>
      <c r="B283" s="220"/>
      <c r="C283" s="221"/>
      <c r="D283" s="213" t="s">
        <v>134</v>
      </c>
      <c r="E283" s="222" t="s">
        <v>19</v>
      </c>
      <c r="F283" s="223" t="s">
        <v>311</v>
      </c>
      <c r="G283" s="221"/>
      <c r="H283" s="224">
        <v>-5.7199999999999998</v>
      </c>
      <c r="I283" s="225"/>
      <c r="J283" s="221"/>
      <c r="K283" s="221"/>
      <c r="L283" s="226"/>
      <c r="M283" s="227"/>
      <c r="N283" s="228"/>
      <c r="O283" s="228"/>
      <c r="P283" s="228"/>
      <c r="Q283" s="228"/>
      <c r="R283" s="228"/>
      <c r="S283" s="228"/>
      <c r="T283" s="22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0" t="s">
        <v>134</v>
      </c>
      <c r="AU283" s="230" t="s">
        <v>79</v>
      </c>
      <c r="AV283" s="13" t="s">
        <v>79</v>
      </c>
      <c r="AW283" s="13" t="s">
        <v>33</v>
      </c>
      <c r="AX283" s="13" t="s">
        <v>72</v>
      </c>
      <c r="AY283" s="230" t="s">
        <v>115</v>
      </c>
    </row>
    <row r="284" s="13" customFormat="1">
      <c r="A284" s="13"/>
      <c r="B284" s="220"/>
      <c r="C284" s="221"/>
      <c r="D284" s="213" t="s">
        <v>134</v>
      </c>
      <c r="E284" s="222" t="s">
        <v>19</v>
      </c>
      <c r="F284" s="223" t="s">
        <v>312</v>
      </c>
      <c r="G284" s="221"/>
      <c r="H284" s="224">
        <v>6.556</v>
      </c>
      <c r="I284" s="225"/>
      <c r="J284" s="221"/>
      <c r="K284" s="221"/>
      <c r="L284" s="226"/>
      <c r="M284" s="227"/>
      <c r="N284" s="228"/>
      <c r="O284" s="228"/>
      <c r="P284" s="228"/>
      <c r="Q284" s="228"/>
      <c r="R284" s="228"/>
      <c r="S284" s="228"/>
      <c r="T284" s="22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0" t="s">
        <v>134</v>
      </c>
      <c r="AU284" s="230" t="s">
        <v>79</v>
      </c>
      <c r="AV284" s="13" t="s">
        <v>79</v>
      </c>
      <c r="AW284" s="13" t="s">
        <v>33</v>
      </c>
      <c r="AX284" s="13" t="s">
        <v>72</v>
      </c>
      <c r="AY284" s="230" t="s">
        <v>115</v>
      </c>
    </row>
    <row r="285" s="16" customFormat="1">
      <c r="A285" s="16"/>
      <c r="B285" s="252"/>
      <c r="C285" s="253"/>
      <c r="D285" s="213" t="s">
        <v>134</v>
      </c>
      <c r="E285" s="254" t="s">
        <v>19</v>
      </c>
      <c r="F285" s="255" t="s">
        <v>212</v>
      </c>
      <c r="G285" s="253"/>
      <c r="H285" s="256">
        <v>130.96600000000001</v>
      </c>
      <c r="I285" s="257"/>
      <c r="J285" s="253"/>
      <c r="K285" s="253"/>
      <c r="L285" s="258"/>
      <c r="M285" s="259"/>
      <c r="N285" s="260"/>
      <c r="O285" s="260"/>
      <c r="P285" s="260"/>
      <c r="Q285" s="260"/>
      <c r="R285" s="260"/>
      <c r="S285" s="260"/>
      <c r="T285" s="261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T285" s="262" t="s">
        <v>134</v>
      </c>
      <c r="AU285" s="262" t="s">
        <v>79</v>
      </c>
      <c r="AV285" s="16" t="s">
        <v>136</v>
      </c>
      <c r="AW285" s="16" t="s">
        <v>33</v>
      </c>
      <c r="AX285" s="16" t="s">
        <v>72</v>
      </c>
      <c r="AY285" s="262" t="s">
        <v>115</v>
      </c>
    </row>
    <row r="286" s="14" customFormat="1">
      <c r="A286" s="14"/>
      <c r="B286" s="231"/>
      <c r="C286" s="232"/>
      <c r="D286" s="213" t="s">
        <v>134</v>
      </c>
      <c r="E286" s="233" t="s">
        <v>19</v>
      </c>
      <c r="F286" s="234" t="s">
        <v>313</v>
      </c>
      <c r="G286" s="232"/>
      <c r="H286" s="233" t="s">
        <v>19</v>
      </c>
      <c r="I286" s="235"/>
      <c r="J286" s="232"/>
      <c r="K286" s="232"/>
      <c r="L286" s="236"/>
      <c r="M286" s="237"/>
      <c r="N286" s="238"/>
      <c r="O286" s="238"/>
      <c r="P286" s="238"/>
      <c r="Q286" s="238"/>
      <c r="R286" s="238"/>
      <c r="S286" s="238"/>
      <c r="T286" s="239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0" t="s">
        <v>134</v>
      </c>
      <c r="AU286" s="240" t="s">
        <v>79</v>
      </c>
      <c r="AV286" s="14" t="s">
        <v>77</v>
      </c>
      <c r="AW286" s="14" t="s">
        <v>33</v>
      </c>
      <c r="AX286" s="14" t="s">
        <v>72</v>
      </c>
      <c r="AY286" s="240" t="s">
        <v>115</v>
      </c>
    </row>
    <row r="287" s="14" customFormat="1">
      <c r="A287" s="14"/>
      <c r="B287" s="231"/>
      <c r="C287" s="232"/>
      <c r="D287" s="213" t="s">
        <v>134</v>
      </c>
      <c r="E287" s="233" t="s">
        <v>19</v>
      </c>
      <c r="F287" s="234" t="s">
        <v>314</v>
      </c>
      <c r="G287" s="232"/>
      <c r="H287" s="233" t="s">
        <v>19</v>
      </c>
      <c r="I287" s="235"/>
      <c r="J287" s="232"/>
      <c r="K287" s="232"/>
      <c r="L287" s="236"/>
      <c r="M287" s="237"/>
      <c r="N287" s="238"/>
      <c r="O287" s="238"/>
      <c r="P287" s="238"/>
      <c r="Q287" s="238"/>
      <c r="R287" s="238"/>
      <c r="S287" s="238"/>
      <c r="T287" s="239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0" t="s">
        <v>134</v>
      </c>
      <c r="AU287" s="240" t="s">
        <v>79</v>
      </c>
      <c r="AV287" s="14" t="s">
        <v>77</v>
      </c>
      <c r="AW287" s="14" t="s">
        <v>33</v>
      </c>
      <c r="AX287" s="14" t="s">
        <v>72</v>
      </c>
      <c r="AY287" s="240" t="s">
        <v>115</v>
      </c>
    </row>
    <row r="288" s="13" customFormat="1">
      <c r="A288" s="13"/>
      <c r="B288" s="220"/>
      <c r="C288" s="221"/>
      <c r="D288" s="213" t="s">
        <v>134</v>
      </c>
      <c r="E288" s="222" t="s">
        <v>19</v>
      </c>
      <c r="F288" s="223" t="s">
        <v>198</v>
      </c>
      <c r="G288" s="221"/>
      <c r="H288" s="224">
        <v>34.25</v>
      </c>
      <c r="I288" s="225"/>
      <c r="J288" s="221"/>
      <c r="K288" s="221"/>
      <c r="L288" s="226"/>
      <c r="M288" s="227"/>
      <c r="N288" s="228"/>
      <c r="O288" s="228"/>
      <c r="P288" s="228"/>
      <c r="Q288" s="228"/>
      <c r="R288" s="228"/>
      <c r="S288" s="228"/>
      <c r="T288" s="22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0" t="s">
        <v>134</v>
      </c>
      <c r="AU288" s="230" t="s">
        <v>79</v>
      </c>
      <c r="AV288" s="13" t="s">
        <v>79</v>
      </c>
      <c r="AW288" s="13" t="s">
        <v>33</v>
      </c>
      <c r="AX288" s="13" t="s">
        <v>72</v>
      </c>
      <c r="AY288" s="230" t="s">
        <v>115</v>
      </c>
    </row>
    <row r="289" s="13" customFormat="1">
      <c r="A289" s="13"/>
      <c r="B289" s="220"/>
      <c r="C289" s="221"/>
      <c r="D289" s="213" t="s">
        <v>134</v>
      </c>
      <c r="E289" s="222" t="s">
        <v>19</v>
      </c>
      <c r="F289" s="223" t="s">
        <v>315</v>
      </c>
      <c r="G289" s="221"/>
      <c r="H289" s="224">
        <v>40.075000000000003</v>
      </c>
      <c r="I289" s="225"/>
      <c r="J289" s="221"/>
      <c r="K289" s="221"/>
      <c r="L289" s="226"/>
      <c r="M289" s="227"/>
      <c r="N289" s="228"/>
      <c r="O289" s="228"/>
      <c r="P289" s="228"/>
      <c r="Q289" s="228"/>
      <c r="R289" s="228"/>
      <c r="S289" s="228"/>
      <c r="T289" s="22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0" t="s">
        <v>134</v>
      </c>
      <c r="AU289" s="230" t="s">
        <v>79</v>
      </c>
      <c r="AV289" s="13" t="s">
        <v>79</v>
      </c>
      <c r="AW289" s="13" t="s">
        <v>33</v>
      </c>
      <c r="AX289" s="13" t="s">
        <v>72</v>
      </c>
      <c r="AY289" s="230" t="s">
        <v>115</v>
      </c>
    </row>
    <row r="290" s="13" customFormat="1">
      <c r="A290" s="13"/>
      <c r="B290" s="220"/>
      <c r="C290" s="221"/>
      <c r="D290" s="213" t="s">
        <v>134</v>
      </c>
      <c r="E290" s="222" t="s">
        <v>19</v>
      </c>
      <c r="F290" s="223" t="s">
        <v>316</v>
      </c>
      <c r="G290" s="221"/>
      <c r="H290" s="224">
        <v>14.145</v>
      </c>
      <c r="I290" s="225"/>
      <c r="J290" s="221"/>
      <c r="K290" s="221"/>
      <c r="L290" s="226"/>
      <c r="M290" s="227"/>
      <c r="N290" s="228"/>
      <c r="O290" s="228"/>
      <c r="P290" s="228"/>
      <c r="Q290" s="228"/>
      <c r="R290" s="228"/>
      <c r="S290" s="228"/>
      <c r="T290" s="22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0" t="s">
        <v>134</v>
      </c>
      <c r="AU290" s="230" t="s">
        <v>79</v>
      </c>
      <c r="AV290" s="13" t="s">
        <v>79</v>
      </c>
      <c r="AW290" s="13" t="s">
        <v>33</v>
      </c>
      <c r="AX290" s="13" t="s">
        <v>72</v>
      </c>
      <c r="AY290" s="230" t="s">
        <v>115</v>
      </c>
    </row>
    <row r="291" s="13" customFormat="1">
      <c r="A291" s="13"/>
      <c r="B291" s="220"/>
      <c r="C291" s="221"/>
      <c r="D291" s="213" t="s">
        <v>134</v>
      </c>
      <c r="E291" s="222" t="s">
        <v>19</v>
      </c>
      <c r="F291" s="223" t="s">
        <v>317</v>
      </c>
      <c r="G291" s="221"/>
      <c r="H291" s="224">
        <v>32</v>
      </c>
      <c r="I291" s="225"/>
      <c r="J291" s="221"/>
      <c r="K291" s="221"/>
      <c r="L291" s="226"/>
      <c r="M291" s="227"/>
      <c r="N291" s="228"/>
      <c r="O291" s="228"/>
      <c r="P291" s="228"/>
      <c r="Q291" s="228"/>
      <c r="R291" s="228"/>
      <c r="S291" s="228"/>
      <c r="T291" s="22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0" t="s">
        <v>134</v>
      </c>
      <c r="AU291" s="230" t="s">
        <v>79</v>
      </c>
      <c r="AV291" s="13" t="s">
        <v>79</v>
      </c>
      <c r="AW291" s="13" t="s">
        <v>33</v>
      </c>
      <c r="AX291" s="13" t="s">
        <v>72</v>
      </c>
      <c r="AY291" s="230" t="s">
        <v>115</v>
      </c>
    </row>
    <row r="292" s="13" customFormat="1">
      <c r="A292" s="13"/>
      <c r="B292" s="220"/>
      <c r="C292" s="221"/>
      <c r="D292" s="213" t="s">
        <v>134</v>
      </c>
      <c r="E292" s="222" t="s">
        <v>19</v>
      </c>
      <c r="F292" s="223" t="s">
        <v>318</v>
      </c>
      <c r="G292" s="221"/>
      <c r="H292" s="224">
        <v>17.699999999999999</v>
      </c>
      <c r="I292" s="225"/>
      <c r="J292" s="221"/>
      <c r="K292" s="221"/>
      <c r="L292" s="226"/>
      <c r="M292" s="227"/>
      <c r="N292" s="228"/>
      <c r="O292" s="228"/>
      <c r="P292" s="228"/>
      <c r="Q292" s="228"/>
      <c r="R292" s="228"/>
      <c r="S292" s="228"/>
      <c r="T292" s="22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0" t="s">
        <v>134</v>
      </c>
      <c r="AU292" s="230" t="s">
        <v>79</v>
      </c>
      <c r="AV292" s="13" t="s">
        <v>79</v>
      </c>
      <c r="AW292" s="13" t="s">
        <v>33</v>
      </c>
      <c r="AX292" s="13" t="s">
        <v>72</v>
      </c>
      <c r="AY292" s="230" t="s">
        <v>115</v>
      </c>
    </row>
    <row r="293" s="16" customFormat="1">
      <c r="A293" s="16"/>
      <c r="B293" s="252"/>
      <c r="C293" s="253"/>
      <c r="D293" s="213" t="s">
        <v>134</v>
      </c>
      <c r="E293" s="254" t="s">
        <v>19</v>
      </c>
      <c r="F293" s="255" t="s">
        <v>212</v>
      </c>
      <c r="G293" s="253"/>
      <c r="H293" s="256">
        <v>138.16999999999999</v>
      </c>
      <c r="I293" s="257"/>
      <c r="J293" s="253"/>
      <c r="K293" s="253"/>
      <c r="L293" s="258"/>
      <c r="M293" s="259"/>
      <c r="N293" s="260"/>
      <c r="O293" s="260"/>
      <c r="P293" s="260"/>
      <c r="Q293" s="260"/>
      <c r="R293" s="260"/>
      <c r="S293" s="260"/>
      <c r="T293" s="261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T293" s="262" t="s">
        <v>134</v>
      </c>
      <c r="AU293" s="262" t="s">
        <v>79</v>
      </c>
      <c r="AV293" s="16" t="s">
        <v>136</v>
      </c>
      <c r="AW293" s="16" t="s">
        <v>33</v>
      </c>
      <c r="AX293" s="16" t="s">
        <v>72</v>
      </c>
      <c r="AY293" s="262" t="s">
        <v>115</v>
      </c>
    </row>
    <row r="294" s="15" customFormat="1">
      <c r="A294" s="15"/>
      <c r="B294" s="241"/>
      <c r="C294" s="242"/>
      <c r="D294" s="213" t="s">
        <v>134</v>
      </c>
      <c r="E294" s="243" t="s">
        <v>19</v>
      </c>
      <c r="F294" s="244" t="s">
        <v>151</v>
      </c>
      <c r="G294" s="242"/>
      <c r="H294" s="245">
        <v>364.17599999999999</v>
      </c>
      <c r="I294" s="246"/>
      <c r="J294" s="242"/>
      <c r="K294" s="242"/>
      <c r="L294" s="247"/>
      <c r="M294" s="248"/>
      <c r="N294" s="249"/>
      <c r="O294" s="249"/>
      <c r="P294" s="249"/>
      <c r="Q294" s="249"/>
      <c r="R294" s="249"/>
      <c r="S294" s="249"/>
      <c r="T294" s="250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51" t="s">
        <v>134</v>
      </c>
      <c r="AU294" s="251" t="s">
        <v>79</v>
      </c>
      <c r="AV294" s="15" t="s">
        <v>121</v>
      </c>
      <c r="AW294" s="15" t="s">
        <v>33</v>
      </c>
      <c r="AX294" s="15" t="s">
        <v>77</v>
      </c>
      <c r="AY294" s="251" t="s">
        <v>115</v>
      </c>
    </row>
    <row r="295" s="12" customFormat="1" ht="22.8" customHeight="1">
      <c r="A295" s="12"/>
      <c r="B295" s="184"/>
      <c r="C295" s="185"/>
      <c r="D295" s="186" t="s">
        <v>71</v>
      </c>
      <c r="E295" s="198" t="s">
        <v>179</v>
      </c>
      <c r="F295" s="198" t="s">
        <v>319</v>
      </c>
      <c r="G295" s="185"/>
      <c r="H295" s="185"/>
      <c r="I295" s="188"/>
      <c r="J295" s="199">
        <f>BK295</f>
        <v>0</v>
      </c>
      <c r="K295" s="185"/>
      <c r="L295" s="190"/>
      <c r="M295" s="191"/>
      <c r="N295" s="192"/>
      <c r="O295" s="192"/>
      <c r="P295" s="193">
        <f>SUM(P296:P437)</f>
        <v>0</v>
      </c>
      <c r="Q295" s="192"/>
      <c r="R295" s="193">
        <f>SUM(R296:R437)</f>
        <v>0.020809999999999999</v>
      </c>
      <c r="S295" s="192"/>
      <c r="T295" s="194">
        <f>SUM(T296:T437)</f>
        <v>1.41858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195" t="s">
        <v>77</v>
      </c>
      <c r="AT295" s="196" t="s">
        <v>71</v>
      </c>
      <c r="AU295" s="196" t="s">
        <v>77</v>
      </c>
      <c r="AY295" s="195" t="s">
        <v>115</v>
      </c>
      <c r="BK295" s="197">
        <f>SUM(BK296:BK437)</f>
        <v>0</v>
      </c>
    </row>
    <row r="296" s="2" customFormat="1" ht="24.15" customHeight="1">
      <c r="A296" s="41"/>
      <c r="B296" s="42"/>
      <c r="C296" s="200" t="s">
        <v>320</v>
      </c>
      <c r="D296" s="200" t="s">
        <v>117</v>
      </c>
      <c r="E296" s="201" t="s">
        <v>321</v>
      </c>
      <c r="F296" s="202" t="s">
        <v>322</v>
      </c>
      <c r="G296" s="203" t="s">
        <v>323</v>
      </c>
      <c r="H296" s="204">
        <v>31</v>
      </c>
      <c r="I296" s="205"/>
      <c r="J296" s="206">
        <f>ROUND(I296*H296,2)</f>
        <v>0</v>
      </c>
      <c r="K296" s="202" t="s">
        <v>129</v>
      </c>
      <c r="L296" s="47"/>
      <c r="M296" s="207" t="s">
        <v>19</v>
      </c>
      <c r="N296" s="208" t="s">
        <v>43</v>
      </c>
      <c r="O296" s="87"/>
      <c r="P296" s="209">
        <f>O296*H296</f>
        <v>0</v>
      </c>
      <c r="Q296" s="209">
        <v>0</v>
      </c>
      <c r="R296" s="209">
        <f>Q296*H296</f>
        <v>0</v>
      </c>
      <c r="S296" s="209">
        <v>0</v>
      </c>
      <c r="T296" s="210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11" t="s">
        <v>121</v>
      </c>
      <c r="AT296" s="211" t="s">
        <v>117</v>
      </c>
      <c r="AU296" s="211" t="s">
        <v>79</v>
      </c>
      <c r="AY296" s="20" t="s">
        <v>115</v>
      </c>
      <c r="BE296" s="212">
        <f>IF(N296="základní",J296,0)</f>
        <v>0</v>
      </c>
      <c r="BF296" s="212">
        <f>IF(N296="snížená",J296,0)</f>
        <v>0</v>
      </c>
      <c r="BG296" s="212">
        <f>IF(N296="zákl. přenesená",J296,0)</f>
        <v>0</v>
      </c>
      <c r="BH296" s="212">
        <f>IF(N296="sníž. přenesená",J296,0)</f>
        <v>0</v>
      </c>
      <c r="BI296" s="212">
        <f>IF(N296="nulová",J296,0)</f>
        <v>0</v>
      </c>
      <c r="BJ296" s="20" t="s">
        <v>77</v>
      </c>
      <c r="BK296" s="212">
        <f>ROUND(I296*H296,2)</f>
        <v>0</v>
      </c>
      <c r="BL296" s="20" t="s">
        <v>121</v>
      </c>
      <c r="BM296" s="211" t="s">
        <v>324</v>
      </c>
    </row>
    <row r="297" s="2" customFormat="1">
      <c r="A297" s="41"/>
      <c r="B297" s="42"/>
      <c r="C297" s="43"/>
      <c r="D297" s="213" t="s">
        <v>123</v>
      </c>
      <c r="E297" s="43"/>
      <c r="F297" s="214" t="s">
        <v>325</v>
      </c>
      <c r="G297" s="43"/>
      <c r="H297" s="43"/>
      <c r="I297" s="215"/>
      <c r="J297" s="43"/>
      <c r="K297" s="43"/>
      <c r="L297" s="47"/>
      <c r="M297" s="216"/>
      <c r="N297" s="217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123</v>
      </c>
      <c r="AU297" s="20" t="s">
        <v>79</v>
      </c>
    </row>
    <row r="298" s="2" customFormat="1">
      <c r="A298" s="41"/>
      <c r="B298" s="42"/>
      <c r="C298" s="43"/>
      <c r="D298" s="218" t="s">
        <v>132</v>
      </c>
      <c r="E298" s="43"/>
      <c r="F298" s="219" t="s">
        <v>326</v>
      </c>
      <c r="G298" s="43"/>
      <c r="H298" s="43"/>
      <c r="I298" s="215"/>
      <c r="J298" s="43"/>
      <c r="K298" s="43"/>
      <c r="L298" s="47"/>
      <c r="M298" s="216"/>
      <c r="N298" s="217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132</v>
      </c>
      <c r="AU298" s="20" t="s">
        <v>79</v>
      </c>
    </row>
    <row r="299" s="13" customFormat="1">
      <c r="A299" s="13"/>
      <c r="B299" s="220"/>
      <c r="C299" s="221"/>
      <c r="D299" s="213" t="s">
        <v>134</v>
      </c>
      <c r="E299" s="222" t="s">
        <v>19</v>
      </c>
      <c r="F299" s="223" t="s">
        <v>327</v>
      </c>
      <c r="G299" s="221"/>
      <c r="H299" s="224">
        <v>14</v>
      </c>
      <c r="I299" s="225"/>
      <c r="J299" s="221"/>
      <c r="K299" s="221"/>
      <c r="L299" s="226"/>
      <c r="M299" s="227"/>
      <c r="N299" s="228"/>
      <c r="O299" s="228"/>
      <c r="P299" s="228"/>
      <c r="Q299" s="228"/>
      <c r="R299" s="228"/>
      <c r="S299" s="228"/>
      <c r="T299" s="22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0" t="s">
        <v>134</v>
      </c>
      <c r="AU299" s="230" t="s">
        <v>79</v>
      </c>
      <c r="AV299" s="13" t="s">
        <v>79</v>
      </c>
      <c r="AW299" s="13" t="s">
        <v>33</v>
      </c>
      <c r="AX299" s="13" t="s">
        <v>72</v>
      </c>
      <c r="AY299" s="230" t="s">
        <v>115</v>
      </c>
    </row>
    <row r="300" s="13" customFormat="1">
      <c r="A300" s="13"/>
      <c r="B300" s="220"/>
      <c r="C300" s="221"/>
      <c r="D300" s="213" t="s">
        <v>134</v>
      </c>
      <c r="E300" s="222" t="s">
        <v>19</v>
      </c>
      <c r="F300" s="223" t="s">
        <v>328</v>
      </c>
      <c r="G300" s="221"/>
      <c r="H300" s="224">
        <v>2</v>
      </c>
      <c r="I300" s="225"/>
      <c r="J300" s="221"/>
      <c r="K300" s="221"/>
      <c r="L300" s="226"/>
      <c r="M300" s="227"/>
      <c r="N300" s="228"/>
      <c r="O300" s="228"/>
      <c r="P300" s="228"/>
      <c r="Q300" s="228"/>
      <c r="R300" s="228"/>
      <c r="S300" s="228"/>
      <c r="T300" s="22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0" t="s">
        <v>134</v>
      </c>
      <c r="AU300" s="230" t="s">
        <v>79</v>
      </c>
      <c r="AV300" s="13" t="s">
        <v>79</v>
      </c>
      <c r="AW300" s="13" t="s">
        <v>33</v>
      </c>
      <c r="AX300" s="13" t="s">
        <v>72</v>
      </c>
      <c r="AY300" s="230" t="s">
        <v>115</v>
      </c>
    </row>
    <row r="301" s="13" customFormat="1">
      <c r="A301" s="13"/>
      <c r="B301" s="220"/>
      <c r="C301" s="221"/>
      <c r="D301" s="213" t="s">
        <v>134</v>
      </c>
      <c r="E301" s="222" t="s">
        <v>19</v>
      </c>
      <c r="F301" s="223" t="s">
        <v>329</v>
      </c>
      <c r="G301" s="221"/>
      <c r="H301" s="224">
        <v>8</v>
      </c>
      <c r="I301" s="225"/>
      <c r="J301" s="221"/>
      <c r="K301" s="221"/>
      <c r="L301" s="226"/>
      <c r="M301" s="227"/>
      <c r="N301" s="228"/>
      <c r="O301" s="228"/>
      <c r="P301" s="228"/>
      <c r="Q301" s="228"/>
      <c r="R301" s="228"/>
      <c r="S301" s="228"/>
      <c r="T301" s="22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0" t="s">
        <v>134</v>
      </c>
      <c r="AU301" s="230" t="s">
        <v>79</v>
      </c>
      <c r="AV301" s="13" t="s">
        <v>79</v>
      </c>
      <c r="AW301" s="13" t="s">
        <v>33</v>
      </c>
      <c r="AX301" s="13" t="s">
        <v>72</v>
      </c>
      <c r="AY301" s="230" t="s">
        <v>115</v>
      </c>
    </row>
    <row r="302" s="13" customFormat="1">
      <c r="A302" s="13"/>
      <c r="B302" s="220"/>
      <c r="C302" s="221"/>
      <c r="D302" s="213" t="s">
        <v>134</v>
      </c>
      <c r="E302" s="222" t="s">
        <v>19</v>
      </c>
      <c r="F302" s="223" t="s">
        <v>330</v>
      </c>
      <c r="G302" s="221"/>
      <c r="H302" s="224">
        <v>7</v>
      </c>
      <c r="I302" s="225"/>
      <c r="J302" s="221"/>
      <c r="K302" s="221"/>
      <c r="L302" s="226"/>
      <c r="M302" s="227"/>
      <c r="N302" s="228"/>
      <c r="O302" s="228"/>
      <c r="P302" s="228"/>
      <c r="Q302" s="228"/>
      <c r="R302" s="228"/>
      <c r="S302" s="228"/>
      <c r="T302" s="22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0" t="s">
        <v>134</v>
      </c>
      <c r="AU302" s="230" t="s">
        <v>79</v>
      </c>
      <c r="AV302" s="13" t="s">
        <v>79</v>
      </c>
      <c r="AW302" s="13" t="s">
        <v>33</v>
      </c>
      <c r="AX302" s="13" t="s">
        <v>72</v>
      </c>
      <c r="AY302" s="230" t="s">
        <v>115</v>
      </c>
    </row>
    <row r="303" s="15" customFormat="1">
      <c r="A303" s="15"/>
      <c r="B303" s="241"/>
      <c r="C303" s="242"/>
      <c r="D303" s="213" t="s">
        <v>134</v>
      </c>
      <c r="E303" s="243" t="s">
        <v>19</v>
      </c>
      <c r="F303" s="244" t="s">
        <v>151</v>
      </c>
      <c r="G303" s="242"/>
      <c r="H303" s="245">
        <v>31</v>
      </c>
      <c r="I303" s="246"/>
      <c r="J303" s="242"/>
      <c r="K303" s="242"/>
      <c r="L303" s="247"/>
      <c r="M303" s="248"/>
      <c r="N303" s="249"/>
      <c r="O303" s="249"/>
      <c r="P303" s="249"/>
      <c r="Q303" s="249"/>
      <c r="R303" s="249"/>
      <c r="S303" s="249"/>
      <c r="T303" s="250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51" t="s">
        <v>134</v>
      </c>
      <c r="AU303" s="251" t="s">
        <v>79</v>
      </c>
      <c r="AV303" s="15" t="s">
        <v>121</v>
      </c>
      <c r="AW303" s="15" t="s">
        <v>33</v>
      </c>
      <c r="AX303" s="15" t="s">
        <v>77</v>
      </c>
      <c r="AY303" s="251" t="s">
        <v>115</v>
      </c>
    </row>
    <row r="304" s="2" customFormat="1" ht="24.15" customHeight="1">
      <c r="A304" s="41"/>
      <c r="B304" s="42"/>
      <c r="C304" s="200" t="s">
        <v>331</v>
      </c>
      <c r="D304" s="200" t="s">
        <v>117</v>
      </c>
      <c r="E304" s="201" t="s">
        <v>332</v>
      </c>
      <c r="F304" s="202" t="s">
        <v>333</v>
      </c>
      <c r="G304" s="203" t="s">
        <v>334</v>
      </c>
      <c r="H304" s="204">
        <v>50</v>
      </c>
      <c r="I304" s="205"/>
      <c r="J304" s="206">
        <f>ROUND(I304*H304,2)</f>
        <v>0</v>
      </c>
      <c r="K304" s="202" t="s">
        <v>129</v>
      </c>
      <c r="L304" s="47"/>
      <c r="M304" s="207" t="s">
        <v>19</v>
      </c>
      <c r="N304" s="208" t="s">
        <v>43</v>
      </c>
      <c r="O304" s="87"/>
      <c r="P304" s="209">
        <f>O304*H304</f>
        <v>0</v>
      </c>
      <c r="Q304" s="209">
        <v>0</v>
      </c>
      <c r="R304" s="209">
        <f>Q304*H304</f>
        <v>0</v>
      </c>
      <c r="S304" s="209">
        <v>0</v>
      </c>
      <c r="T304" s="210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11" t="s">
        <v>121</v>
      </c>
      <c r="AT304" s="211" t="s">
        <v>117</v>
      </c>
      <c r="AU304" s="211" t="s">
        <v>79</v>
      </c>
      <c r="AY304" s="20" t="s">
        <v>115</v>
      </c>
      <c r="BE304" s="212">
        <f>IF(N304="základní",J304,0)</f>
        <v>0</v>
      </c>
      <c r="BF304" s="212">
        <f>IF(N304="snížená",J304,0)</f>
        <v>0</v>
      </c>
      <c r="BG304" s="212">
        <f>IF(N304="zákl. přenesená",J304,0)</f>
        <v>0</v>
      </c>
      <c r="BH304" s="212">
        <f>IF(N304="sníž. přenesená",J304,0)</f>
        <v>0</v>
      </c>
      <c r="BI304" s="212">
        <f>IF(N304="nulová",J304,0)</f>
        <v>0</v>
      </c>
      <c r="BJ304" s="20" t="s">
        <v>77</v>
      </c>
      <c r="BK304" s="212">
        <f>ROUND(I304*H304,2)</f>
        <v>0</v>
      </c>
      <c r="BL304" s="20" t="s">
        <v>121</v>
      </c>
      <c r="BM304" s="211" t="s">
        <v>335</v>
      </c>
    </row>
    <row r="305" s="2" customFormat="1">
      <c r="A305" s="41"/>
      <c r="B305" s="42"/>
      <c r="C305" s="43"/>
      <c r="D305" s="213" t="s">
        <v>123</v>
      </c>
      <c r="E305" s="43"/>
      <c r="F305" s="214" t="s">
        <v>336</v>
      </c>
      <c r="G305" s="43"/>
      <c r="H305" s="43"/>
      <c r="I305" s="215"/>
      <c r="J305" s="43"/>
      <c r="K305" s="43"/>
      <c r="L305" s="47"/>
      <c r="M305" s="216"/>
      <c r="N305" s="217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123</v>
      </c>
      <c r="AU305" s="20" t="s">
        <v>79</v>
      </c>
    </row>
    <row r="306" s="2" customFormat="1">
      <c r="A306" s="41"/>
      <c r="B306" s="42"/>
      <c r="C306" s="43"/>
      <c r="D306" s="218" t="s">
        <v>132</v>
      </c>
      <c r="E306" s="43"/>
      <c r="F306" s="219" t="s">
        <v>337</v>
      </c>
      <c r="G306" s="43"/>
      <c r="H306" s="43"/>
      <c r="I306" s="215"/>
      <c r="J306" s="43"/>
      <c r="K306" s="43"/>
      <c r="L306" s="47"/>
      <c r="M306" s="216"/>
      <c r="N306" s="217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132</v>
      </c>
      <c r="AU306" s="20" t="s">
        <v>79</v>
      </c>
    </row>
    <row r="307" s="13" customFormat="1">
      <c r="A307" s="13"/>
      <c r="B307" s="220"/>
      <c r="C307" s="221"/>
      <c r="D307" s="213" t="s">
        <v>134</v>
      </c>
      <c r="E307" s="222" t="s">
        <v>19</v>
      </c>
      <c r="F307" s="223" t="s">
        <v>338</v>
      </c>
      <c r="G307" s="221"/>
      <c r="H307" s="224">
        <v>50</v>
      </c>
      <c r="I307" s="225"/>
      <c r="J307" s="221"/>
      <c r="K307" s="221"/>
      <c r="L307" s="226"/>
      <c r="M307" s="227"/>
      <c r="N307" s="228"/>
      <c r="O307" s="228"/>
      <c r="P307" s="228"/>
      <c r="Q307" s="228"/>
      <c r="R307" s="228"/>
      <c r="S307" s="228"/>
      <c r="T307" s="22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0" t="s">
        <v>134</v>
      </c>
      <c r="AU307" s="230" t="s">
        <v>79</v>
      </c>
      <c r="AV307" s="13" t="s">
        <v>79</v>
      </c>
      <c r="AW307" s="13" t="s">
        <v>33</v>
      </c>
      <c r="AX307" s="13" t="s">
        <v>77</v>
      </c>
      <c r="AY307" s="230" t="s">
        <v>115</v>
      </c>
    </row>
    <row r="308" s="2" customFormat="1" ht="33" customHeight="1">
      <c r="A308" s="41"/>
      <c r="B308" s="42"/>
      <c r="C308" s="200" t="s">
        <v>339</v>
      </c>
      <c r="D308" s="200" t="s">
        <v>117</v>
      </c>
      <c r="E308" s="201" t="s">
        <v>340</v>
      </c>
      <c r="F308" s="202" t="s">
        <v>341</v>
      </c>
      <c r="G308" s="203" t="s">
        <v>120</v>
      </c>
      <c r="H308" s="204">
        <v>2</v>
      </c>
      <c r="I308" s="205"/>
      <c r="J308" s="206">
        <f>ROUND(I308*H308,2)</f>
        <v>0</v>
      </c>
      <c r="K308" s="202" t="s">
        <v>129</v>
      </c>
      <c r="L308" s="47"/>
      <c r="M308" s="207" t="s">
        <v>19</v>
      </c>
      <c r="N308" s="208" t="s">
        <v>43</v>
      </c>
      <c r="O308" s="87"/>
      <c r="P308" s="209">
        <f>O308*H308</f>
        <v>0</v>
      </c>
      <c r="Q308" s="209">
        <v>0</v>
      </c>
      <c r="R308" s="209">
        <f>Q308*H308</f>
        <v>0</v>
      </c>
      <c r="S308" s="209">
        <v>0</v>
      </c>
      <c r="T308" s="210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11" t="s">
        <v>121</v>
      </c>
      <c r="AT308" s="211" t="s">
        <v>117</v>
      </c>
      <c r="AU308" s="211" t="s">
        <v>79</v>
      </c>
      <c r="AY308" s="20" t="s">
        <v>115</v>
      </c>
      <c r="BE308" s="212">
        <f>IF(N308="základní",J308,0)</f>
        <v>0</v>
      </c>
      <c r="BF308" s="212">
        <f>IF(N308="snížená",J308,0)</f>
        <v>0</v>
      </c>
      <c r="BG308" s="212">
        <f>IF(N308="zákl. přenesená",J308,0)</f>
        <v>0</v>
      </c>
      <c r="BH308" s="212">
        <f>IF(N308="sníž. přenesená",J308,0)</f>
        <v>0</v>
      </c>
      <c r="BI308" s="212">
        <f>IF(N308="nulová",J308,0)</f>
        <v>0</v>
      </c>
      <c r="BJ308" s="20" t="s">
        <v>77</v>
      </c>
      <c r="BK308" s="212">
        <f>ROUND(I308*H308,2)</f>
        <v>0</v>
      </c>
      <c r="BL308" s="20" t="s">
        <v>121</v>
      </c>
      <c r="BM308" s="211" t="s">
        <v>342</v>
      </c>
    </row>
    <row r="309" s="2" customFormat="1">
      <c r="A309" s="41"/>
      <c r="B309" s="42"/>
      <c r="C309" s="43"/>
      <c r="D309" s="213" t="s">
        <v>123</v>
      </c>
      <c r="E309" s="43"/>
      <c r="F309" s="214" t="s">
        <v>343</v>
      </c>
      <c r="G309" s="43"/>
      <c r="H309" s="43"/>
      <c r="I309" s="215"/>
      <c r="J309" s="43"/>
      <c r="K309" s="43"/>
      <c r="L309" s="47"/>
      <c r="M309" s="216"/>
      <c r="N309" s="217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123</v>
      </c>
      <c r="AU309" s="20" t="s">
        <v>79</v>
      </c>
    </row>
    <row r="310" s="2" customFormat="1">
      <c r="A310" s="41"/>
      <c r="B310" s="42"/>
      <c r="C310" s="43"/>
      <c r="D310" s="218" t="s">
        <v>132</v>
      </c>
      <c r="E310" s="43"/>
      <c r="F310" s="219" t="s">
        <v>344</v>
      </c>
      <c r="G310" s="43"/>
      <c r="H310" s="43"/>
      <c r="I310" s="215"/>
      <c r="J310" s="43"/>
      <c r="K310" s="43"/>
      <c r="L310" s="47"/>
      <c r="M310" s="216"/>
      <c r="N310" s="217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132</v>
      </c>
      <c r="AU310" s="20" t="s">
        <v>79</v>
      </c>
    </row>
    <row r="311" s="13" customFormat="1">
      <c r="A311" s="13"/>
      <c r="B311" s="220"/>
      <c r="C311" s="221"/>
      <c r="D311" s="213" t="s">
        <v>134</v>
      </c>
      <c r="E311" s="222" t="s">
        <v>19</v>
      </c>
      <c r="F311" s="223" t="s">
        <v>345</v>
      </c>
      <c r="G311" s="221"/>
      <c r="H311" s="224">
        <v>2</v>
      </c>
      <c r="I311" s="225"/>
      <c r="J311" s="221"/>
      <c r="K311" s="221"/>
      <c r="L311" s="226"/>
      <c r="M311" s="227"/>
      <c r="N311" s="228"/>
      <c r="O311" s="228"/>
      <c r="P311" s="228"/>
      <c r="Q311" s="228"/>
      <c r="R311" s="228"/>
      <c r="S311" s="228"/>
      <c r="T311" s="22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0" t="s">
        <v>134</v>
      </c>
      <c r="AU311" s="230" t="s">
        <v>79</v>
      </c>
      <c r="AV311" s="13" t="s">
        <v>79</v>
      </c>
      <c r="AW311" s="13" t="s">
        <v>33</v>
      </c>
      <c r="AX311" s="13" t="s">
        <v>77</v>
      </c>
      <c r="AY311" s="230" t="s">
        <v>115</v>
      </c>
    </row>
    <row r="312" s="2" customFormat="1" ht="33" customHeight="1">
      <c r="A312" s="41"/>
      <c r="B312" s="42"/>
      <c r="C312" s="200" t="s">
        <v>346</v>
      </c>
      <c r="D312" s="200" t="s">
        <v>117</v>
      </c>
      <c r="E312" s="201" t="s">
        <v>347</v>
      </c>
      <c r="F312" s="202" t="s">
        <v>348</v>
      </c>
      <c r="G312" s="203" t="s">
        <v>120</v>
      </c>
      <c r="H312" s="204">
        <v>2</v>
      </c>
      <c r="I312" s="205"/>
      <c r="J312" s="206">
        <f>ROUND(I312*H312,2)</f>
        <v>0</v>
      </c>
      <c r="K312" s="202" t="s">
        <v>129</v>
      </c>
      <c r="L312" s="47"/>
      <c r="M312" s="207" t="s">
        <v>19</v>
      </c>
      <c r="N312" s="208" t="s">
        <v>43</v>
      </c>
      <c r="O312" s="87"/>
      <c r="P312" s="209">
        <f>O312*H312</f>
        <v>0</v>
      </c>
      <c r="Q312" s="209">
        <v>0</v>
      </c>
      <c r="R312" s="209">
        <f>Q312*H312</f>
        <v>0</v>
      </c>
      <c r="S312" s="209">
        <v>0</v>
      </c>
      <c r="T312" s="210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11" t="s">
        <v>121</v>
      </c>
      <c r="AT312" s="211" t="s">
        <v>117</v>
      </c>
      <c r="AU312" s="211" t="s">
        <v>79</v>
      </c>
      <c r="AY312" s="20" t="s">
        <v>115</v>
      </c>
      <c r="BE312" s="212">
        <f>IF(N312="základní",J312,0)</f>
        <v>0</v>
      </c>
      <c r="BF312" s="212">
        <f>IF(N312="snížená",J312,0)</f>
        <v>0</v>
      </c>
      <c r="BG312" s="212">
        <f>IF(N312="zákl. přenesená",J312,0)</f>
        <v>0</v>
      </c>
      <c r="BH312" s="212">
        <f>IF(N312="sníž. přenesená",J312,0)</f>
        <v>0</v>
      </c>
      <c r="BI312" s="212">
        <f>IF(N312="nulová",J312,0)</f>
        <v>0</v>
      </c>
      <c r="BJ312" s="20" t="s">
        <v>77</v>
      </c>
      <c r="BK312" s="212">
        <f>ROUND(I312*H312,2)</f>
        <v>0</v>
      </c>
      <c r="BL312" s="20" t="s">
        <v>121</v>
      </c>
      <c r="BM312" s="211" t="s">
        <v>349</v>
      </c>
    </row>
    <row r="313" s="2" customFormat="1">
      <c r="A313" s="41"/>
      <c r="B313" s="42"/>
      <c r="C313" s="43"/>
      <c r="D313" s="213" t="s">
        <v>123</v>
      </c>
      <c r="E313" s="43"/>
      <c r="F313" s="214" t="s">
        <v>350</v>
      </c>
      <c r="G313" s="43"/>
      <c r="H313" s="43"/>
      <c r="I313" s="215"/>
      <c r="J313" s="43"/>
      <c r="K313" s="43"/>
      <c r="L313" s="47"/>
      <c r="M313" s="216"/>
      <c r="N313" s="217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123</v>
      </c>
      <c r="AU313" s="20" t="s">
        <v>79</v>
      </c>
    </row>
    <row r="314" s="2" customFormat="1">
      <c r="A314" s="41"/>
      <c r="B314" s="42"/>
      <c r="C314" s="43"/>
      <c r="D314" s="218" t="s">
        <v>132</v>
      </c>
      <c r="E314" s="43"/>
      <c r="F314" s="219" t="s">
        <v>351</v>
      </c>
      <c r="G314" s="43"/>
      <c r="H314" s="43"/>
      <c r="I314" s="215"/>
      <c r="J314" s="43"/>
      <c r="K314" s="43"/>
      <c r="L314" s="47"/>
      <c r="M314" s="216"/>
      <c r="N314" s="217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132</v>
      </c>
      <c r="AU314" s="20" t="s">
        <v>79</v>
      </c>
    </row>
    <row r="315" s="13" customFormat="1">
      <c r="A315" s="13"/>
      <c r="B315" s="220"/>
      <c r="C315" s="221"/>
      <c r="D315" s="213" t="s">
        <v>134</v>
      </c>
      <c r="E315" s="222" t="s">
        <v>19</v>
      </c>
      <c r="F315" s="223" t="s">
        <v>352</v>
      </c>
      <c r="G315" s="221"/>
      <c r="H315" s="224">
        <v>1</v>
      </c>
      <c r="I315" s="225"/>
      <c r="J315" s="221"/>
      <c r="K315" s="221"/>
      <c r="L315" s="226"/>
      <c r="M315" s="227"/>
      <c r="N315" s="228"/>
      <c r="O315" s="228"/>
      <c r="P315" s="228"/>
      <c r="Q315" s="228"/>
      <c r="R315" s="228"/>
      <c r="S315" s="228"/>
      <c r="T315" s="22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0" t="s">
        <v>134</v>
      </c>
      <c r="AU315" s="230" t="s">
        <v>79</v>
      </c>
      <c r="AV315" s="13" t="s">
        <v>79</v>
      </c>
      <c r="AW315" s="13" t="s">
        <v>33</v>
      </c>
      <c r="AX315" s="13" t="s">
        <v>72</v>
      </c>
      <c r="AY315" s="230" t="s">
        <v>115</v>
      </c>
    </row>
    <row r="316" s="13" customFormat="1">
      <c r="A316" s="13"/>
      <c r="B316" s="220"/>
      <c r="C316" s="221"/>
      <c r="D316" s="213" t="s">
        <v>134</v>
      </c>
      <c r="E316" s="222" t="s">
        <v>19</v>
      </c>
      <c r="F316" s="223" t="s">
        <v>353</v>
      </c>
      <c r="G316" s="221"/>
      <c r="H316" s="224">
        <v>1</v>
      </c>
      <c r="I316" s="225"/>
      <c r="J316" s="221"/>
      <c r="K316" s="221"/>
      <c r="L316" s="226"/>
      <c r="M316" s="227"/>
      <c r="N316" s="228"/>
      <c r="O316" s="228"/>
      <c r="P316" s="228"/>
      <c r="Q316" s="228"/>
      <c r="R316" s="228"/>
      <c r="S316" s="228"/>
      <c r="T316" s="229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0" t="s">
        <v>134</v>
      </c>
      <c r="AU316" s="230" t="s">
        <v>79</v>
      </c>
      <c r="AV316" s="13" t="s">
        <v>79</v>
      </c>
      <c r="AW316" s="13" t="s">
        <v>33</v>
      </c>
      <c r="AX316" s="13" t="s">
        <v>72</v>
      </c>
      <c r="AY316" s="230" t="s">
        <v>115</v>
      </c>
    </row>
    <row r="317" s="15" customFormat="1">
      <c r="A317" s="15"/>
      <c r="B317" s="241"/>
      <c r="C317" s="242"/>
      <c r="D317" s="213" t="s">
        <v>134</v>
      </c>
      <c r="E317" s="243" t="s">
        <v>19</v>
      </c>
      <c r="F317" s="244" t="s">
        <v>151</v>
      </c>
      <c r="G317" s="242"/>
      <c r="H317" s="245">
        <v>2</v>
      </c>
      <c r="I317" s="246"/>
      <c r="J317" s="242"/>
      <c r="K317" s="242"/>
      <c r="L317" s="247"/>
      <c r="M317" s="248"/>
      <c r="N317" s="249"/>
      <c r="O317" s="249"/>
      <c r="P317" s="249"/>
      <c r="Q317" s="249"/>
      <c r="R317" s="249"/>
      <c r="S317" s="249"/>
      <c r="T317" s="250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51" t="s">
        <v>134</v>
      </c>
      <c r="AU317" s="251" t="s">
        <v>79</v>
      </c>
      <c r="AV317" s="15" t="s">
        <v>121</v>
      </c>
      <c r="AW317" s="15" t="s">
        <v>33</v>
      </c>
      <c r="AX317" s="15" t="s">
        <v>77</v>
      </c>
      <c r="AY317" s="251" t="s">
        <v>115</v>
      </c>
    </row>
    <row r="318" s="2" customFormat="1" ht="33" customHeight="1">
      <c r="A318" s="41"/>
      <c r="B318" s="42"/>
      <c r="C318" s="200" t="s">
        <v>354</v>
      </c>
      <c r="D318" s="200" t="s">
        <v>117</v>
      </c>
      <c r="E318" s="201" t="s">
        <v>355</v>
      </c>
      <c r="F318" s="202" t="s">
        <v>356</v>
      </c>
      <c r="G318" s="203" t="s">
        <v>120</v>
      </c>
      <c r="H318" s="204">
        <v>2</v>
      </c>
      <c r="I318" s="205"/>
      <c r="J318" s="206">
        <f>ROUND(I318*H318,2)</f>
        <v>0</v>
      </c>
      <c r="K318" s="202" t="s">
        <v>129</v>
      </c>
      <c r="L318" s="47"/>
      <c r="M318" s="207" t="s">
        <v>19</v>
      </c>
      <c r="N318" s="208" t="s">
        <v>43</v>
      </c>
      <c r="O318" s="87"/>
      <c r="P318" s="209">
        <f>O318*H318</f>
        <v>0</v>
      </c>
      <c r="Q318" s="209">
        <v>0</v>
      </c>
      <c r="R318" s="209">
        <f>Q318*H318</f>
        <v>0</v>
      </c>
      <c r="S318" s="209">
        <v>0</v>
      </c>
      <c r="T318" s="210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11" t="s">
        <v>121</v>
      </c>
      <c r="AT318" s="211" t="s">
        <v>117</v>
      </c>
      <c r="AU318" s="211" t="s">
        <v>79</v>
      </c>
      <c r="AY318" s="20" t="s">
        <v>115</v>
      </c>
      <c r="BE318" s="212">
        <f>IF(N318="základní",J318,0)</f>
        <v>0</v>
      </c>
      <c r="BF318" s="212">
        <f>IF(N318="snížená",J318,0)</f>
        <v>0</v>
      </c>
      <c r="BG318" s="212">
        <f>IF(N318="zákl. přenesená",J318,0)</f>
        <v>0</v>
      </c>
      <c r="BH318" s="212">
        <f>IF(N318="sníž. přenesená",J318,0)</f>
        <v>0</v>
      </c>
      <c r="BI318" s="212">
        <f>IF(N318="nulová",J318,0)</f>
        <v>0</v>
      </c>
      <c r="BJ318" s="20" t="s">
        <v>77</v>
      </c>
      <c r="BK318" s="212">
        <f>ROUND(I318*H318,2)</f>
        <v>0</v>
      </c>
      <c r="BL318" s="20" t="s">
        <v>121</v>
      </c>
      <c r="BM318" s="211" t="s">
        <v>357</v>
      </c>
    </row>
    <row r="319" s="2" customFormat="1">
      <c r="A319" s="41"/>
      <c r="B319" s="42"/>
      <c r="C319" s="43"/>
      <c r="D319" s="213" t="s">
        <v>123</v>
      </c>
      <c r="E319" s="43"/>
      <c r="F319" s="214" t="s">
        <v>358</v>
      </c>
      <c r="G319" s="43"/>
      <c r="H319" s="43"/>
      <c r="I319" s="215"/>
      <c r="J319" s="43"/>
      <c r="K319" s="43"/>
      <c r="L319" s="47"/>
      <c r="M319" s="216"/>
      <c r="N319" s="217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123</v>
      </c>
      <c r="AU319" s="20" t="s">
        <v>79</v>
      </c>
    </row>
    <row r="320" s="2" customFormat="1">
      <c r="A320" s="41"/>
      <c r="B320" s="42"/>
      <c r="C320" s="43"/>
      <c r="D320" s="218" t="s">
        <v>132</v>
      </c>
      <c r="E320" s="43"/>
      <c r="F320" s="219" t="s">
        <v>359</v>
      </c>
      <c r="G320" s="43"/>
      <c r="H320" s="43"/>
      <c r="I320" s="215"/>
      <c r="J320" s="43"/>
      <c r="K320" s="43"/>
      <c r="L320" s="47"/>
      <c r="M320" s="216"/>
      <c r="N320" s="217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132</v>
      </c>
      <c r="AU320" s="20" t="s">
        <v>79</v>
      </c>
    </row>
    <row r="321" s="13" customFormat="1">
      <c r="A321" s="13"/>
      <c r="B321" s="220"/>
      <c r="C321" s="221"/>
      <c r="D321" s="213" t="s">
        <v>134</v>
      </c>
      <c r="E321" s="222" t="s">
        <v>19</v>
      </c>
      <c r="F321" s="223" t="s">
        <v>353</v>
      </c>
      <c r="G321" s="221"/>
      <c r="H321" s="224">
        <v>1</v>
      </c>
      <c r="I321" s="225"/>
      <c r="J321" s="221"/>
      <c r="K321" s="221"/>
      <c r="L321" s="226"/>
      <c r="M321" s="227"/>
      <c r="N321" s="228"/>
      <c r="O321" s="228"/>
      <c r="P321" s="228"/>
      <c r="Q321" s="228"/>
      <c r="R321" s="228"/>
      <c r="S321" s="228"/>
      <c r="T321" s="22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0" t="s">
        <v>134</v>
      </c>
      <c r="AU321" s="230" t="s">
        <v>79</v>
      </c>
      <c r="AV321" s="13" t="s">
        <v>79</v>
      </c>
      <c r="AW321" s="13" t="s">
        <v>33</v>
      </c>
      <c r="AX321" s="13" t="s">
        <v>72</v>
      </c>
      <c r="AY321" s="230" t="s">
        <v>115</v>
      </c>
    </row>
    <row r="322" s="13" customFormat="1">
      <c r="A322" s="13"/>
      <c r="B322" s="220"/>
      <c r="C322" s="221"/>
      <c r="D322" s="213" t="s">
        <v>134</v>
      </c>
      <c r="E322" s="222" t="s">
        <v>19</v>
      </c>
      <c r="F322" s="223" t="s">
        <v>360</v>
      </c>
      <c r="G322" s="221"/>
      <c r="H322" s="224">
        <v>1</v>
      </c>
      <c r="I322" s="225"/>
      <c r="J322" s="221"/>
      <c r="K322" s="221"/>
      <c r="L322" s="226"/>
      <c r="M322" s="227"/>
      <c r="N322" s="228"/>
      <c r="O322" s="228"/>
      <c r="P322" s="228"/>
      <c r="Q322" s="228"/>
      <c r="R322" s="228"/>
      <c r="S322" s="228"/>
      <c r="T322" s="22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0" t="s">
        <v>134</v>
      </c>
      <c r="AU322" s="230" t="s">
        <v>79</v>
      </c>
      <c r="AV322" s="13" t="s">
        <v>79</v>
      </c>
      <c r="AW322" s="13" t="s">
        <v>33</v>
      </c>
      <c r="AX322" s="13" t="s">
        <v>72</v>
      </c>
      <c r="AY322" s="230" t="s">
        <v>115</v>
      </c>
    </row>
    <row r="323" s="15" customFormat="1">
      <c r="A323" s="15"/>
      <c r="B323" s="241"/>
      <c r="C323" s="242"/>
      <c r="D323" s="213" t="s">
        <v>134</v>
      </c>
      <c r="E323" s="243" t="s">
        <v>19</v>
      </c>
      <c r="F323" s="244" t="s">
        <v>151</v>
      </c>
      <c r="G323" s="242"/>
      <c r="H323" s="245">
        <v>2</v>
      </c>
      <c r="I323" s="246"/>
      <c r="J323" s="242"/>
      <c r="K323" s="242"/>
      <c r="L323" s="247"/>
      <c r="M323" s="248"/>
      <c r="N323" s="249"/>
      <c r="O323" s="249"/>
      <c r="P323" s="249"/>
      <c r="Q323" s="249"/>
      <c r="R323" s="249"/>
      <c r="S323" s="249"/>
      <c r="T323" s="250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51" t="s">
        <v>134</v>
      </c>
      <c r="AU323" s="251" t="s">
        <v>79</v>
      </c>
      <c r="AV323" s="15" t="s">
        <v>121</v>
      </c>
      <c r="AW323" s="15" t="s">
        <v>33</v>
      </c>
      <c r="AX323" s="15" t="s">
        <v>77</v>
      </c>
      <c r="AY323" s="251" t="s">
        <v>115</v>
      </c>
    </row>
    <row r="324" s="2" customFormat="1" ht="33" customHeight="1">
      <c r="A324" s="41"/>
      <c r="B324" s="42"/>
      <c r="C324" s="200" t="s">
        <v>7</v>
      </c>
      <c r="D324" s="200" t="s">
        <v>117</v>
      </c>
      <c r="E324" s="201" t="s">
        <v>361</v>
      </c>
      <c r="F324" s="202" t="s">
        <v>362</v>
      </c>
      <c r="G324" s="203" t="s">
        <v>120</v>
      </c>
      <c r="H324" s="204">
        <v>1</v>
      </c>
      <c r="I324" s="205"/>
      <c r="J324" s="206">
        <f>ROUND(I324*H324,2)</f>
        <v>0</v>
      </c>
      <c r="K324" s="202" t="s">
        <v>129</v>
      </c>
      <c r="L324" s="47"/>
      <c r="M324" s="207" t="s">
        <v>19</v>
      </c>
      <c r="N324" s="208" t="s">
        <v>43</v>
      </c>
      <c r="O324" s="87"/>
      <c r="P324" s="209">
        <f>O324*H324</f>
        <v>0</v>
      </c>
      <c r="Q324" s="209">
        <v>0</v>
      </c>
      <c r="R324" s="209">
        <f>Q324*H324</f>
        <v>0</v>
      </c>
      <c r="S324" s="209">
        <v>0</v>
      </c>
      <c r="T324" s="210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11" t="s">
        <v>121</v>
      </c>
      <c r="AT324" s="211" t="s">
        <v>117</v>
      </c>
      <c r="AU324" s="211" t="s">
        <v>79</v>
      </c>
      <c r="AY324" s="20" t="s">
        <v>115</v>
      </c>
      <c r="BE324" s="212">
        <f>IF(N324="základní",J324,0)</f>
        <v>0</v>
      </c>
      <c r="BF324" s="212">
        <f>IF(N324="snížená",J324,0)</f>
        <v>0</v>
      </c>
      <c r="BG324" s="212">
        <f>IF(N324="zákl. přenesená",J324,0)</f>
        <v>0</v>
      </c>
      <c r="BH324" s="212">
        <f>IF(N324="sníž. přenesená",J324,0)</f>
        <v>0</v>
      </c>
      <c r="BI324" s="212">
        <f>IF(N324="nulová",J324,0)</f>
        <v>0</v>
      </c>
      <c r="BJ324" s="20" t="s">
        <v>77</v>
      </c>
      <c r="BK324" s="212">
        <f>ROUND(I324*H324,2)</f>
        <v>0</v>
      </c>
      <c r="BL324" s="20" t="s">
        <v>121</v>
      </c>
      <c r="BM324" s="211" t="s">
        <v>363</v>
      </c>
    </row>
    <row r="325" s="2" customFormat="1">
      <c r="A325" s="41"/>
      <c r="B325" s="42"/>
      <c r="C325" s="43"/>
      <c r="D325" s="213" t="s">
        <v>123</v>
      </c>
      <c r="E325" s="43"/>
      <c r="F325" s="214" t="s">
        <v>364</v>
      </c>
      <c r="G325" s="43"/>
      <c r="H325" s="43"/>
      <c r="I325" s="215"/>
      <c r="J325" s="43"/>
      <c r="K325" s="43"/>
      <c r="L325" s="47"/>
      <c r="M325" s="216"/>
      <c r="N325" s="217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123</v>
      </c>
      <c r="AU325" s="20" t="s">
        <v>79</v>
      </c>
    </row>
    <row r="326" s="2" customFormat="1">
      <c r="A326" s="41"/>
      <c r="B326" s="42"/>
      <c r="C326" s="43"/>
      <c r="D326" s="218" t="s">
        <v>132</v>
      </c>
      <c r="E326" s="43"/>
      <c r="F326" s="219" t="s">
        <v>365</v>
      </c>
      <c r="G326" s="43"/>
      <c r="H326" s="43"/>
      <c r="I326" s="215"/>
      <c r="J326" s="43"/>
      <c r="K326" s="43"/>
      <c r="L326" s="47"/>
      <c r="M326" s="216"/>
      <c r="N326" s="217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132</v>
      </c>
      <c r="AU326" s="20" t="s">
        <v>79</v>
      </c>
    </row>
    <row r="327" s="13" customFormat="1">
      <c r="A327" s="13"/>
      <c r="B327" s="220"/>
      <c r="C327" s="221"/>
      <c r="D327" s="213" t="s">
        <v>134</v>
      </c>
      <c r="E327" s="222" t="s">
        <v>19</v>
      </c>
      <c r="F327" s="223" t="s">
        <v>366</v>
      </c>
      <c r="G327" s="221"/>
      <c r="H327" s="224">
        <v>1</v>
      </c>
      <c r="I327" s="225"/>
      <c r="J327" s="221"/>
      <c r="K327" s="221"/>
      <c r="L327" s="226"/>
      <c r="M327" s="227"/>
      <c r="N327" s="228"/>
      <c r="O327" s="228"/>
      <c r="P327" s="228"/>
      <c r="Q327" s="228"/>
      <c r="R327" s="228"/>
      <c r="S327" s="228"/>
      <c r="T327" s="22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0" t="s">
        <v>134</v>
      </c>
      <c r="AU327" s="230" t="s">
        <v>79</v>
      </c>
      <c r="AV327" s="13" t="s">
        <v>79</v>
      </c>
      <c r="AW327" s="13" t="s">
        <v>33</v>
      </c>
      <c r="AX327" s="13" t="s">
        <v>77</v>
      </c>
      <c r="AY327" s="230" t="s">
        <v>115</v>
      </c>
    </row>
    <row r="328" s="2" customFormat="1" ht="33" customHeight="1">
      <c r="A328" s="41"/>
      <c r="B328" s="42"/>
      <c r="C328" s="200" t="s">
        <v>367</v>
      </c>
      <c r="D328" s="200" t="s">
        <v>117</v>
      </c>
      <c r="E328" s="201" t="s">
        <v>368</v>
      </c>
      <c r="F328" s="202" t="s">
        <v>369</v>
      </c>
      <c r="G328" s="203" t="s">
        <v>120</v>
      </c>
      <c r="H328" s="204">
        <v>14</v>
      </c>
      <c r="I328" s="205"/>
      <c r="J328" s="206">
        <f>ROUND(I328*H328,2)</f>
        <v>0</v>
      </c>
      <c r="K328" s="202" t="s">
        <v>129</v>
      </c>
      <c r="L328" s="47"/>
      <c r="M328" s="207" t="s">
        <v>19</v>
      </c>
      <c r="N328" s="208" t="s">
        <v>43</v>
      </c>
      <c r="O328" s="87"/>
      <c r="P328" s="209">
        <f>O328*H328</f>
        <v>0</v>
      </c>
      <c r="Q328" s="209">
        <v>0</v>
      </c>
      <c r="R328" s="209">
        <f>Q328*H328</f>
        <v>0</v>
      </c>
      <c r="S328" s="209">
        <v>0</v>
      </c>
      <c r="T328" s="210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11" t="s">
        <v>121</v>
      </c>
      <c r="AT328" s="211" t="s">
        <v>117</v>
      </c>
      <c r="AU328" s="211" t="s">
        <v>79</v>
      </c>
      <c r="AY328" s="20" t="s">
        <v>115</v>
      </c>
      <c r="BE328" s="212">
        <f>IF(N328="základní",J328,0)</f>
        <v>0</v>
      </c>
      <c r="BF328" s="212">
        <f>IF(N328="snížená",J328,0)</f>
        <v>0</v>
      </c>
      <c r="BG328" s="212">
        <f>IF(N328="zákl. přenesená",J328,0)</f>
        <v>0</v>
      </c>
      <c r="BH328" s="212">
        <f>IF(N328="sníž. přenesená",J328,0)</f>
        <v>0</v>
      </c>
      <c r="BI328" s="212">
        <f>IF(N328="nulová",J328,0)</f>
        <v>0</v>
      </c>
      <c r="BJ328" s="20" t="s">
        <v>77</v>
      </c>
      <c r="BK328" s="212">
        <f>ROUND(I328*H328,2)</f>
        <v>0</v>
      </c>
      <c r="BL328" s="20" t="s">
        <v>121</v>
      </c>
      <c r="BM328" s="211" t="s">
        <v>370</v>
      </c>
    </row>
    <row r="329" s="2" customFormat="1">
      <c r="A329" s="41"/>
      <c r="B329" s="42"/>
      <c r="C329" s="43"/>
      <c r="D329" s="213" t="s">
        <v>123</v>
      </c>
      <c r="E329" s="43"/>
      <c r="F329" s="214" t="s">
        <v>371</v>
      </c>
      <c r="G329" s="43"/>
      <c r="H329" s="43"/>
      <c r="I329" s="215"/>
      <c r="J329" s="43"/>
      <c r="K329" s="43"/>
      <c r="L329" s="47"/>
      <c r="M329" s="216"/>
      <c r="N329" s="217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123</v>
      </c>
      <c r="AU329" s="20" t="s">
        <v>79</v>
      </c>
    </row>
    <row r="330" s="2" customFormat="1">
      <c r="A330" s="41"/>
      <c r="B330" s="42"/>
      <c r="C330" s="43"/>
      <c r="D330" s="218" t="s">
        <v>132</v>
      </c>
      <c r="E330" s="43"/>
      <c r="F330" s="219" t="s">
        <v>372</v>
      </c>
      <c r="G330" s="43"/>
      <c r="H330" s="43"/>
      <c r="I330" s="215"/>
      <c r="J330" s="43"/>
      <c r="K330" s="43"/>
      <c r="L330" s="47"/>
      <c r="M330" s="216"/>
      <c r="N330" s="217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132</v>
      </c>
      <c r="AU330" s="20" t="s">
        <v>79</v>
      </c>
    </row>
    <row r="331" s="13" customFormat="1">
      <c r="A331" s="13"/>
      <c r="B331" s="220"/>
      <c r="C331" s="221"/>
      <c r="D331" s="213" t="s">
        <v>134</v>
      </c>
      <c r="E331" s="222" t="s">
        <v>19</v>
      </c>
      <c r="F331" s="223" t="s">
        <v>373</v>
      </c>
      <c r="G331" s="221"/>
      <c r="H331" s="224">
        <v>14</v>
      </c>
      <c r="I331" s="225"/>
      <c r="J331" s="221"/>
      <c r="K331" s="221"/>
      <c r="L331" s="226"/>
      <c r="M331" s="227"/>
      <c r="N331" s="228"/>
      <c r="O331" s="228"/>
      <c r="P331" s="228"/>
      <c r="Q331" s="228"/>
      <c r="R331" s="228"/>
      <c r="S331" s="228"/>
      <c r="T331" s="22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0" t="s">
        <v>134</v>
      </c>
      <c r="AU331" s="230" t="s">
        <v>79</v>
      </c>
      <c r="AV331" s="13" t="s">
        <v>79</v>
      </c>
      <c r="AW331" s="13" t="s">
        <v>33</v>
      </c>
      <c r="AX331" s="13" t="s">
        <v>77</v>
      </c>
      <c r="AY331" s="230" t="s">
        <v>115</v>
      </c>
    </row>
    <row r="332" s="2" customFormat="1" ht="33" customHeight="1">
      <c r="A332" s="41"/>
      <c r="B332" s="42"/>
      <c r="C332" s="200" t="s">
        <v>374</v>
      </c>
      <c r="D332" s="200" t="s">
        <v>117</v>
      </c>
      <c r="E332" s="201" t="s">
        <v>375</v>
      </c>
      <c r="F332" s="202" t="s">
        <v>376</v>
      </c>
      <c r="G332" s="203" t="s">
        <v>120</v>
      </c>
      <c r="H332" s="204">
        <v>12</v>
      </c>
      <c r="I332" s="205"/>
      <c r="J332" s="206">
        <f>ROUND(I332*H332,2)</f>
        <v>0</v>
      </c>
      <c r="K332" s="202" t="s">
        <v>129</v>
      </c>
      <c r="L332" s="47"/>
      <c r="M332" s="207" t="s">
        <v>19</v>
      </c>
      <c r="N332" s="208" t="s">
        <v>43</v>
      </c>
      <c r="O332" s="87"/>
      <c r="P332" s="209">
        <f>O332*H332</f>
        <v>0</v>
      </c>
      <c r="Q332" s="209">
        <v>0</v>
      </c>
      <c r="R332" s="209">
        <f>Q332*H332</f>
        <v>0</v>
      </c>
      <c r="S332" s="209">
        <v>0</v>
      </c>
      <c r="T332" s="210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11" t="s">
        <v>121</v>
      </c>
      <c r="AT332" s="211" t="s">
        <v>117</v>
      </c>
      <c r="AU332" s="211" t="s">
        <v>79</v>
      </c>
      <c r="AY332" s="20" t="s">
        <v>115</v>
      </c>
      <c r="BE332" s="212">
        <f>IF(N332="základní",J332,0)</f>
        <v>0</v>
      </c>
      <c r="BF332" s="212">
        <f>IF(N332="snížená",J332,0)</f>
        <v>0</v>
      </c>
      <c r="BG332" s="212">
        <f>IF(N332="zákl. přenesená",J332,0)</f>
        <v>0</v>
      </c>
      <c r="BH332" s="212">
        <f>IF(N332="sníž. přenesená",J332,0)</f>
        <v>0</v>
      </c>
      <c r="BI332" s="212">
        <f>IF(N332="nulová",J332,0)</f>
        <v>0</v>
      </c>
      <c r="BJ332" s="20" t="s">
        <v>77</v>
      </c>
      <c r="BK332" s="212">
        <f>ROUND(I332*H332,2)</f>
        <v>0</v>
      </c>
      <c r="BL332" s="20" t="s">
        <v>121</v>
      </c>
      <c r="BM332" s="211" t="s">
        <v>377</v>
      </c>
    </row>
    <row r="333" s="2" customFormat="1">
      <c r="A333" s="41"/>
      <c r="B333" s="42"/>
      <c r="C333" s="43"/>
      <c r="D333" s="213" t="s">
        <v>123</v>
      </c>
      <c r="E333" s="43"/>
      <c r="F333" s="214" t="s">
        <v>378</v>
      </c>
      <c r="G333" s="43"/>
      <c r="H333" s="43"/>
      <c r="I333" s="215"/>
      <c r="J333" s="43"/>
      <c r="K333" s="43"/>
      <c r="L333" s="47"/>
      <c r="M333" s="216"/>
      <c r="N333" s="217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123</v>
      </c>
      <c r="AU333" s="20" t="s">
        <v>79</v>
      </c>
    </row>
    <row r="334" s="2" customFormat="1">
      <c r="A334" s="41"/>
      <c r="B334" s="42"/>
      <c r="C334" s="43"/>
      <c r="D334" s="218" t="s">
        <v>132</v>
      </c>
      <c r="E334" s="43"/>
      <c r="F334" s="219" t="s">
        <v>379</v>
      </c>
      <c r="G334" s="43"/>
      <c r="H334" s="43"/>
      <c r="I334" s="215"/>
      <c r="J334" s="43"/>
      <c r="K334" s="43"/>
      <c r="L334" s="47"/>
      <c r="M334" s="216"/>
      <c r="N334" s="217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132</v>
      </c>
      <c r="AU334" s="20" t="s">
        <v>79</v>
      </c>
    </row>
    <row r="335" s="13" customFormat="1">
      <c r="A335" s="13"/>
      <c r="B335" s="220"/>
      <c r="C335" s="221"/>
      <c r="D335" s="213" t="s">
        <v>134</v>
      </c>
      <c r="E335" s="222" t="s">
        <v>19</v>
      </c>
      <c r="F335" s="223" t="s">
        <v>380</v>
      </c>
      <c r="G335" s="221"/>
      <c r="H335" s="224">
        <v>4</v>
      </c>
      <c r="I335" s="225"/>
      <c r="J335" s="221"/>
      <c r="K335" s="221"/>
      <c r="L335" s="226"/>
      <c r="M335" s="227"/>
      <c r="N335" s="228"/>
      <c r="O335" s="228"/>
      <c r="P335" s="228"/>
      <c r="Q335" s="228"/>
      <c r="R335" s="228"/>
      <c r="S335" s="228"/>
      <c r="T335" s="229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0" t="s">
        <v>134</v>
      </c>
      <c r="AU335" s="230" t="s">
        <v>79</v>
      </c>
      <c r="AV335" s="13" t="s">
        <v>79</v>
      </c>
      <c r="AW335" s="13" t="s">
        <v>33</v>
      </c>
      <c r="AX335" s="13" t="s">
        <v>72</v>
      </c>
      <c r="AY335" s="230" t="s">
        <v>115</v>
      </c>
    </row>
    <row r="336" s="13" customFormat="1">
      <c r="A336" s="13"/>
      <c r="B336" s="220"/>
      <c r="C336" s="221"/>
      <c r="D336" s="213" t="s">
        <v>134</v>
      </c>
      <c r="E336" s="222" t="s">
        <v>19</v>
      </c>
      <c r="F336" s="223" t="s">
        <v>381</v>
      </c>
      <c r="G336" s="221"/>
      <c r="H336" s="224">
        <v>8</v>
      </c>
      <c r="I336" s="225"/>
      <c r="J336" s="221"/>
      <c r="K336" s="221"/>
      <c r="L336" s="226"/>
      <c r="M336" s="227"/>
      <c r="N336" s="228"/>
      <c r="O336" s="228"/>
      <c r="P336" s="228"/>
      <c r="Q336" s="228"/>
      <c r="R336" s="228"/>
      <c r="S336" s="228"/>
      <c r="T336" s="22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0" t="s">
        <v>134</v>
      </c>
      <c r="AU336" s="230" t="s">
        <v>79</v>
      </c>
      <c r="AV336" s="13" t="s">
        <v>79</v>
      </c>
      <c r="AW336" s="13" t="s">
        <v>33</v>
      </c>
      <c r="AX336" s="13" t="s">
        <v>72</v>
      </c>
      <c r="AY336" s="230" t="s">
        <v>115</v>
      </c>
    </row>
    <row r="337" s="15" customFormat="1">
      <c r="A337" s="15"/>
      <c r="B337" s="241"/>
      <c r="C337" s="242"/>
      <c r="D337" s="213" t="s">
        <v>134</v>
      </c>
      <c r="E337" s="243" t="s">
        <v>19</v>
      </c>
      <c r="F337" s="244" t="s">
        <v>151</v>
      </c>
      <c r="G337" s="242"/>
      <c r="H337" s="245">
        <v>12</v>
      </c>
      <c r="I337" s="246"/>
      <c r="J337" s="242"/>
      <c r="K337" s="242"/>
      <c r="L337" s="247"/>
      <c r="M337" s="248"/>
      <c r="N337" s="249"/>
      <c r="O337" s="249"/>
      <c r="P337" s="249"/>
      <c r="Q337" s="249"/>
      <c r="R337" s="249"/>
      <c r="S337" s="249"/>
      <c r="T337" s="250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51" t="s">
        <v>134</v>
      </c>
      <c r="AU337" s="251" t="s">
        <v>79</v>
      </c>
      <c r="AV337" s="15" t="s">
        <v>121</v>
      </c>
      <c r="AW337" s="15" t="s">
        <v>33</v>
      </c>
      <c r="AX337" s="15" t="s">
        <v>77</v>
      </c>
      <c r="AY337" s="251" t="s">
        <v>115</v>
      </c>
    </row>
    <row r="338" s="2" customFormat="1" ht="33" customHeight="1">
      <c r="A338" s="41"/>
      <c r="B338" s="42"/>
      <c r="C338" s="200" t="s">
        <v>382</v>
      </c>
      <c r="D338" s="200" t="s">
        <v>117</v>
      </c>
      <c r="E338" s="201" t="s">
        <v>383</v>
      </c>
      <c r="F338" s="202" t="s">
        <v>384</v>
      </c>
      <c r="G338" s="203" t="s">
        <v>120</v>
      </c>
      <c r="H338" s="204">
        <v>18</v>
      </c>
      <c r="I338" s="205"/>
      <c r="J338" s="206">
        <f>ROUND(I338*H338,2)</f>
        <v>0</v>
      </c>
      <c r="K338" s="202" t="s">
        <v>129</v>
      </c>
      <c r="L338" s="47"/>
      <c r="M338" s="207" t="s">
        <v>19</v>
      </c>
      <c r="N338" s="208" t="s">
        <v>43</v>
      </c>
      <c r="O338" s="87"/>
      <c r="P338" s="209">
        <f>O338*H338</f>
        <v>0</v>
      </c>
      <c r="Q338" s="209">
        <v>0</v>
      </c>
      <c r="R338" s="209">
        <f>Q338*H338</f>
        <v>0</v>
      </c>
      <c r="S338" s="209">
        <v>0</v>
      </c>
      <c r="T338" s="210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11" t="s">
        <v>121</v>
      </c>
      <c r="AT338" s="211" t="s">
        <v>117</v>
      </c>
      <c r="AU338" s="211" t="s">
        <v>79</v>
      </c>
      <c r="AY338" s="20" t="s">
        <v>115</v>
      </c>
      <c r="BE338" s="212">
        <f>IF(N338="základní",J338,0)</f>
        <v>0</v>
      </c>
      <c r="BF338" s="212">
        <f>IF(N338="snížená",J338,0)</f>
        <v>0</v>
      </c>
      <c r="BG338" s="212">
        <f>IF(N338="zákl. přenesená",J338,0)</f>
        <v>0</v>
      </c>
      <c r="BH338" s="212">
        <f>IF(N338="sníž. přenesená",J338,0)</f>
        <v>0</v>
      </c>
      <c r="BI338" s="212">
        <f>IF(N338="nulová",J338,0)</f>
        <v>0</v>
      </c>
      <c r="BJ338" s="20" t="s">
        <v>77</v>
      </c>
      <c r="BK338" s="212">
        <f>ROUND(I338*H338,2)</f>
        <v>0</v>
      </c>
      <c r="BL338" s="20" t="s">
        <v>121</v>
      </c>
      <c r="BM338" s="211" t="s">
        <v>385</v>
      </c>
    </row>
    <row r="339" s="2" customFormat="1">
      <c r="A339" s="41"/>
      <c r="B339" s="42"/>
      <c r="C339" s="43"/>
      <c r="D339" s="213" t="s">
        <v>123</v>
      </c>
      <c r="E339" s="43"/>
      <c r="F339" s="214" t="s">
        <v>386</v>
      </c>
      <c r="G339" s="43"/>
      <c r="H339" s="43"/>
      <c r="I339" s="215"/>
      <c r="J339" s="43"/>
      <c r="K339" s="43"/>
      <c r="L339" s="47"/>
      <c r="M339" s="216"/>
      <c r="N339" s="217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123</v>
      </c>
      <c r="AU339" s="20" t="s">
        <v>79</v>
      </c>
    </row>
    <row r="340" s="2" customFormat="1">
      <c r="A340" s="41"/>
      <c r="B340" s="42"/>
      <c r="C340" s="43"/>
      <c r="D340" s="218" t="s">
        <v>132</v>
      </c>
      <c r="E340" s="43"/>
      <c r="F340" s="219" t="s">
        <v>387</v>
      </c>
      <c r="G340" s="43"/>
      <c r="H340" s="43"/>
      <c r="I340" s="215"/>
      <c r="J340" s="43"/>
      <c r="K340" s="43"/>
      <c r="L340" s="47"/>
      <c r="M340" s="216"/>
      <c r="N340" s="217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132</v>
      </c>
      <c r="AU340" s="20" t="s">
        <v>79</v>
      </c>
    </row>
    <row r="341" s="13" customFormat="1">
      <c r="A341" s="13"/>
      <c r="B341" s="220"/>
      <c r="C341" s="221"/>
      <c r="D341" s="213" t="s">
        <v>134</v>
      </c>
      <c r="E341" s="222" t="s">
        <v>19</v>
      </c>
      <c r="F341" s="223" t="s">
        <v>388</v>
      </c>
      <c r="G341" s="221"/>
      <c r="H341" s="224">
        <v>12</v>
      </c>
      <c r="I341" s="225"/>
      <c r="J341" s="221"/>
      <c r="K341" s="221"/>
      <c r="L341" s="226"/>
      <c r="M341" s="227"/>
      <c r="N341" s="228"/>
      <c r="O341" s="228"/>
      <c r="P341" s="228"/>
      <c r="Q341" s="228"/>
      <c r="R341" s="228"/>
      <c r="S341" s="228"/>
      <c r="T341" s="229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0" t="s">
        <v>134</v>
      </c>
      <c r="AU341" s="230" t="s">
        <v>79</v>
      </c>
      <c r="AV341" s="13" t="s">
        <v>79</v>
      </c>
      <c r="AW341" s="13" t="s">
        <v>33</v>
      </c>
      <c r="AX341" s="13" t="s">
        <v>72</v>
      </c>
      <c r="AY341" s="230" t="s">
        <v>115</v>
      </c>
    </row>
    <row r="342" s="13" customFormat="1">
      <c r="A342" s="13"/>
      <c r="B342" s="220"/>
      <c r="C342" s="221"/>
      <c r="D342" s="213" t="s">
        <v>134</v>
      </c>
      <c r="E342" s="222" t="s">
        <v>19</v>
      </c>
      <c r="F342" s="223" t="s">
        <v>389</v>
      </c>
      <c r="G342" s="221"/>
      <c r="H342" s="224">
        <v>6</v>
      </c>
      <c r="I342" s="225"/>
      <c r="J342" s="221"/>
      <c r="K342" s="221"/>
      <c r="L342" s="226"/>
      <c r="M342" s="227"/>
      <c r="N342" s="228"/>
      <c r="O342" s="228"/>
      <c r="P342" s="228"/>
      <c r="Q342" s="228"/>
      <c r="R342" s="228"/>
      <c r="S342" s="228"/>
      <c r="T342" s="229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0" t="s">
        <v>134</v>
      </c>
      <c r="AU342" s="230" t="s">
        <v>79</v>
      </c>
      <c r="AV342" s="13" t="s">
        <v>79</v>
      </c>
      <c r="AW342" s="13" t="s">
        <v>33</v>
      </c>
      <c r="AX342" s="13" t="s">
        <v>72</v>
      </c>
      <c r="AY342" s="230" t="s">
        <v>115</v>
      </c>
    </row>
    <row r="343" s="15" customFormat="1">
      <c r="A343" s="15"/>
      <c r="B343" s="241"/>
      <c r="C343" s="242"/>
      <c r="D343" s="213" t="s">
        <v>134</v>
      </c>
      <c r="E343" s="243" t="s">
        <v>19</v>
      </c>
      <c r="F343" s="244" t="s">
        <v>151</v>
      </c>
      <c r="G343" s="242"/>
      <c r="H343" s="245">
        <v>18</v>
      </c>
      <c r="I343" s="246"/>
      <c r="J343" s="242"/>
      <c r="K343" s="242"/>
      <c r="L343" s="247"/>
      <c r="M343" s="248"/>
      <c r="N343" s="249"/>
      <c r="O343" s="249"/>
      <c r="P343" s="249"/>
      <c r="Q343" s="249"/>
      <c r="R343" s="249"/>
      <c r="S343" s="249"/>
      <c r="T343" s="250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51" t="s">
        <v>134</v>
      </c>
      <c r="AU343" s="251" t="s">
        <v>79</v>
      </c>
      <c r="AV343" s="15" t="s">
        <v>121</v>
      </c>
      <c r="AW343" s="15" t="s">
        <v>33</v>
      </c>
      <c r="AX343" s="15" t="s">
        <v>77</v>
      </c>
      <c r="AY343" s="251" t="s">
        <v>115</v>
      </c>
    </row>
    <row r="344" s="2" customFormat="1" ht="33" customHeight="1">
      <c r="A344" s="41"/>
      <c r="B344" s="42"/>
      <c r="C344" s="200" t="s">
        <v>390</v>
      </c>
      <c r="D344" s="200" t="s">
        <v>117</v>
      </c>
      <c r="E344" s="201" t="s">
        <v>391</v>
      </c>
      <c r="F344" s="202" t="s">
        <v>392</v>
      </c>
      <c r="G344" s="203" t="s">
        <v>120</v>
      </c>
      <c r="H344" s="204">
        <v>8</v>
      </c>
      <c r="I344" s="205"/>
      <c r="J344" s="206">
        <f>ROUND(I344*H344,2)</f>
        <v>0</v>
      </c>
      <c r="K344" s="202" t="s">
        <v>129</v>
      </c>
      <c r="L344" s="47"/>
      <c r="M344" s="207" t="s">
        <v>19</v>
      </c>
      <c r="N344" s="208" t="s">
        <v>43</v>
      </c>
      <c r="O344" s="87"/>
      <c r="P344" s="209">
        <f>O344*H344</f>
        <v>0</v>
      </c>
      <c r="Q344" s="209">
        <v>0</v>
      </c>
      <c r="R344" s="209">
        <f>Q344*H344</f>
        <v>0</v>
      </c>
      <c r="S344" s="209">
        <v>0</v>
      </c>
      <c r="T344" s="210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11" t="s">
        <v>121</v>
      </c>
      <c r="AT344" s="211" t="s">
        <v>117</v>
      </c>
      <c r="AU344" s="211" t="s">
        <v>79</v>
      </c>
      <c r="AY344" s="20" t="s">
        <v>115</v>
      </c>
      <c r="BE344" s="212">
        <f>IF(N344="základní",J344,0)</f>
        <v>0</v>
      </c>
      <c r="BF344" s="212">
        <f>IF(N344="snížená",J344,0)</f>
        <v>0</v>
      </c>
      <c r="BG344" s="212">
        <f>IF(N344="zákl. přenesená",J344,0)</f>
        <v>0</v>
      </c>
      <c r="BH344" s="212">
        <f>IF(N344="sníž. přenesená",J344,0)</f>
        <v>0</v>
      </c>
      <c r="BI344" s="212">
        <f>IF(N344="nulová",J344,0)</f>
        <v>0</v>
      </c>
      <c r="BJ344" s="20" t="s">
        <v>77</v>
      </c>
      <c r="BK344" s="212">
        <f>ROUND(I344*H344,2)</f>
        <v>0</v>
      </c>
      <c r="BL344" s="20" t="s">
        <v>121</v>
      </c>
      <c r="BM344" s="211" t="s">
        <v>393</v>
      </c>
    </row>
    <row r="345" s="2" customFormat="1">
      <c r="A345" s="41"/>
      <c r="B345" s="42"/>
      <c r="C345" s="43"/>
      <c r="D345" s="213" t="s">
        <v>123</v>
      </c>
      <c r="E345" s="43"/>
      <c r="F345" s="214" t="s">
        <v>394</v>
      </c>
      <c r="G345" s="43"/>
      <c r="H345" s="43"/>
      <c r="I345" s="215"/>
      <c r="J345" s="43"/>
      <c r="K345" s="43"/>
      <c r="L345" s="47"/>
      <c r="M345" s="216"/>
      <c r="N345" s="217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20" t="s">
        <v>123</v>
      </c>
      <c r="AU345" s="20" t="s">
        <v>79</v>
      </c>
    </row>
    <row r="346" s="2" customFormat="1">
      <c r="A346" s="41"/>
      <c r="B346" s="42"/>
      <c r="C346" s="43"/>
      <c r="D346" s="218" t="s">
        <v>132</v>
      </c>
      <c r="E346" s="43"/>
      <c r="F346" s="219" t="s">
        <v>395</v>
      </c>
      <c r="G346" s="43"/>
      <c r="H346" s="43"/>
      <c r="I346" s="215"/>
      <c r="J346" s="43"/>
      <c r="K346" s="43"/>
      <c r="L346" s="47"/>
      <c r="M346" s="216"/>
      <c r="N346" s="217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132</v>
      </c>
      <c r="AU346" s="20" t="s">
        <v>79</v>
      </c>
    </row>
    <row r="347" s="13" customFormat="1">
      <c r="A347" s="13"/>
      <c r="B347" s="220"/>
      <c r="C347" s="221"/>
      <c r="D347" s="213" t="s">
        <v>134</v>
      </c>
      <c r="E347" s="222" t="s">
        <v>19</v>
      </c>
      <c r="F347" s="223" t="s">
        <v>396</v>
      </c>
      <c r="G347" s="221"/>
      <c r="H347" s="224">
        <v>8</v>
      </c>
      <c r="I347" s="225"/>
      <c r="J347" s="221"/>
      <c r="K347" s="221"/>
      <c r="L347" s="226"/>
      <c r="M347" s="227"/>
      <c r="N347" s="228"/>
      <c r="O347" s="228"/>
      <c r="P347" s="228"/>
      <c r="Q347" s="228"/>
      <c r="R347" s="228"/>
      <c r="S347" s="228"/>
      <c r="T347" s="229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0" t="s">
        <v>134</v>
      </c>
      <c r="AU347" s="230" t="s">
        <v>79</v>
      </c>
      <c r="AV347" s="13" t="s">
        <v>79</v>
      </c>
      <c r="AW347" s="13" t="s">
        <v>33</v>
      </c>
      <c r="AX347" s="13" t="s">
        <v>77</v>
      </c>
      <c r="AY347" s="230" t="s">
        <v>115</v>
      </c>
    </row>
    <row r="348" s="2" customFormat="1" ht="33" customHeight="1">
      <c r="A348" s="41"/>
      <c r="B348" s="42"/>
      <c r="C348" s="200" t="s">
        <v>397</v>
      </c>
      <c r="D348" s="200" t="s">
        <v>117</v>
      </c>
      <c r="E348" s="201" t="s">
        <v>398</v>
      </c>
      <c r="F348" s="202" t="s">
        <v>399</v>
      </c>
      <c r="G348" s="203" t="s">
        <v>120</v>
      </c>
      <c r="H348" s="204">
        <v>2</v>
      </c>
      <c r="I348" s="205"/>
      <c r="J348" s="206">
        <f>ROUND(I348*H348,2)</f>
        <v>0</v>
      </c>
      <c r="K348" s="202" t="s">
        <v>129</v>
      </c>
      <c r="L348" s="47"/>
      <c r="M348" s="207" t="s">
        <v>19</v>
      </c>
      <c r="N348" s="208" t="s">
        <v>43</v>
      </c>
      <c r="O348" s="87"/>
      <c r="P348" s="209">
        <f>O348*H348</f>
        <v>0</v>
      </c>
      <c r="Q348" s="209">
        <v>0</v>
      </c>
      <c r="R348" s="209">
        <f>Q348*H348</f>
        <v>0</v>
      </c>
      <c r="S348" s="209">
        <v>0</v>
      </c>
      <c r="T348" s="210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11" t="s">
        <v>121</v>
      </c>
      <c r="AT348" s="211" t="s">
        <v>117</v>
      </c>
      <c r="AU348" s="211" t="s">
        <v>79</v>
      </c>
      <c r="AY348" s="20" t="s">
        <v>115</v>
      </c>
      <c r="BE348" s="212">
        <f>IF(N348="základní",J348,0)</f>
        <v>0</v>
      </c>
      <c r="BF348" s="212">
        <f>IF(N348="snížená",J348,0)</f>
        <v>0</v>
      </c>
      <c r="BG348" s="212">
        <f>IF(N348="zákl. přenesená",J348,0)</f>
        <v>0</v>
      </c>
      <c r="BH348" s="212">
        <f>IF(N348="sníž. přenesená",J348,0)</f>
        <v>0</v>
      </c>
      <c r="BI348" s="212">
        <f>IF(N348="nulová",J348,0)</f>
        <v>0</v>
      </c>
      <c r="BJ348" s="20" t="s">
        <v>77</v>
      </c>
      <c r="BK348" s="212">
        <f>ROUND(I348*H348,2)</f>
        <v>0</v>
      </c>
      <c r="BL348" s="20" t="s">
        <v>121</v>
      </c>
      <c r="BM348" s="211" t="s">
        <v>400</v>
      </c>
    </row>
    <row r="349" s="2" customFormat="1">
      <c r="A349" s="41"/>
      <c r="B349" s="42"/>
      <c r="C349" s="43"/>
      <c r="D349" s="213" t="s">
        <v>123</v>
      </c>
      <c r="E349" s="43"/>
      <c r="F349" s="214" t="s">
        <v>401</v>
      </c>
      <c r="G349" s="43"/>
      <c r="H349" s="43"/>
      <c r="I349" s="215"/>
      <c r="J349" s="43"/>
      <c r="K349" s="43"/>
      <c r="L349" s="47"/>
      <c r="M349" s="216"/>
      <c r="N349" s="217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123</v>
      </c>
      <c r="AU349" s="20" t="s">
        <v>79</v>
      </c>
    </row>
    <row r="350" s="2" customFormat="1">
      <c r="A350" s="41"/>
      <c r="B350" s="42"/>
      <c r="C350" s="43"/>
      <c r="D350" s="218" t="s">
        <v>132</v>
      </c>
      <c r="E350" s="43"/>
      <c r="F350" s="219" t="s">
        <v>402</v>
      </c>
      <c r="G350" s="43"/>
      <c r="H350" s="43"/>
      <c r="I350" s="215"/>
      <c r="J350" s="43"/>
      <c r="K350" s="43"/>
      <c r="L350" s="47"/>
      <c r="M350" s="216"/>
      <c r="N350" s="217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132</v>
      </c>
      <c r="AU350" s="20" t="s">
        <v>79</v>
      </c>
    </row>
    <row r="351" s="2" customFormat="1" ht="33" customHeight="1">
      <c r="A351" s="41"/>
      <c r="B351" s="42"/>
      <c r="C351" s="200" t="s">
        <v>403</v>
      </c>
      <c r="D351" s="200" t="s">
        <v>117</v>
      </c>
      <c r="E351" s="201" t="s">
        <v>404</v>
      </c>
      <c r="F351" s="202" t="s">
        <v>405</v>
      </c>
      <c r="G351" s="203" t="s">
        <v>120</v>
      </c>
      <c r="H351" s="204">
        <v>2</v>
      </c>
      <c r="I351" s="205"/>
      <c r="J351" s="206">
        <f>ROUND(I351*H351,2)</f>
        <v>0</v>
      </c>
      <c r="K351" s="202" t="s">
        <v>129</v>
      </c>
      <c r="L351" s="47"/>
      <c r="M351" s="207" t="s">
        <v>19</v>
      </c>
      <c r="N351" s="208" t="s">
        <v>43</v>
      </c>
      <c r="O351" s="87"/>
      <c r="P351" s="209">
        <f>O351*H351</f>
        <v>0</v>
      </c>
      <c r="Q351" s="209">
        <v>0</v>
      </c>
      <c r="R351" s="209">
        <f>Q351*H351</f>
        <v>0</v>
      </c>
      <c r="S351" s="209">
        <v>0</v>
      </c>
      <c r="T351" s="210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11" t="s">
        <v>121</v>
      </c>
      <c r="AT351" s="211" t="s">
        <v>117</v>
      </c>
      <c r="AU351" s="211" t="s">
        <v>79</v>
      </c>
      <c r="AY351" s="20" t="s">
        <v>115</v>
      </c>
      <c r="BE351" s="212">
        <f>IF(N351="základní",J351,0)</f>
        <v>0</v>
      </c>
      <c r="BF351" s="212">
        <f>IF(N351="snížená",J351,0)</f>
        <v>0</v>
      </c>
      <c r="BG351" s="212">
        <f>IF(N351="zákl. přenesená",J351,0)</f>
        <v>0</v>
      </c>
      <c r="BH351" s="212">
        <f>IF(N351="sníž. přenesená",J351,0)</f>
        <v>0</v>
      </c>
      <c r="BI351" s="212">
        <f>IF(N351="nulová",J351,0)</f>
        <v>0</v>
      </c>
      <c r="BJ351" s="20" t="s">
        <v>77</v>
      </c>
      <c r="BK351" s="212">
        <f>ROUND(I351*H351,2)</f>
        <v>0</v>
      </c>
      <c r="BL351" s="20" t="s">
        <v>121</v>
      </c>
      <c r="BM351" s="211" t="s">
        <v>406</v>
      </c>
    </row>
    <row r="352" s="2" customFormat="1">
      <c r="A352" s="41"/>
      <c r="B352" s="42"/>
      <c r="C352" s="43"/>
      <c r="D352" s="213" t="s">
        <v>123</v>
      </c>
      <c r="E352" s="43"/>
      <c r="F352" s="214" t="s">
        <v>407</v>
      </c>
      <c r="G352" s="43"/>
      <c r="H352" s="43"/>
      <c r="I352" s="215"/>
      <c r="J352" s="43"/>
      <c r="K352" s="43"/>
      <c r="L352" s="47"/>
      <c r="M352" s="216"/>
      <c r="N352" s="217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123</v>
      </c>
      <c r="AU352" s="20" t="s">
        <v>79</v>
      </c>
    </row>
    <row r="353" s="2" customFormat="1">
      <c r="A353" s="41"/>
      <c r="B353" s="42"/>
      <c r="C353" s="43"/>
      <c r="D353" s="218" t="s">
        <v>132</v>
      </c>
      <c r="E353" s="43"/>
      <c r="F353" s="219" t="s">
        <v>408</v>
      </c>
      <c r="G353" s="43"/>
      <c r="H353" s="43"/>
      <c r="I353" s="215"/>
      <c r="J353" s="43"/>
      <c r="K353" s="43"/>
      <c r="L353" s="47"/>
      <c r="M353" s="216"/>
      <c r="N353" s="217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132</v>
      </c>
      <c r="AU353" s="20" t="s">
        <v>79</v>
      </c>
    </row>
    <row r="354" s="2" customFormat="1" ht="33" customHeight="1">
      <c r="A354" s="41"/>
      <c r="B354" s="42"/>
      <c r="C354" s="200" t="s">
        <v>409</v>
      </c>
      <c r="D354" s="200" t="s">
        <v>117</v>
      </c>
      <c r="E354" s="201" t="s">
        <v>410</v>
      </c>
      <c r="F354" s="202" t="s">
        <v>411</v>
      </c>
      <c r="G354" s="203" t="s">
        <v>120</v>
      </c>
      <c r="H354" s="204">
        <v>2</v>
      </c>
      <c r="I354" s="205"/>
      <c r="J354" s="206">
        <f>ROUND(I354*H354,2)</f>
        <v>0</v>
      </c>
      <c r="K354" s="202" t="s">
        <v>129</v>
      </c>
      <c r="L354" s="47"/>
      <c r="M354" s="207" t="s">
        <v>19</v>
      </c>
      <c r="N354" s="208" t="s">
        <v>43</v>
      </c>
      <c r="O354" s="87"/>
      <c r="P354" s="209">
        <f>O354*H354</f>
        <v>0</v>
      </c>
      <c r="Q354" s="209">
        <v>0</v>
      </c>
      <c r="R354" s="209">
        <f>Q354*H354</f>
        <v>0</v>
      </c>
      <c r="S354" s="209">
        <v>0</v>
      </c>
      <c r="T354" s="210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11" t="s">
        <v>121</v>
      </c>
      <c r="AT354" s="211" t="s">
        <v>117</v>
      </c>
      <c r="AU354" s="211" t="s">
        <v>79</v>
      </c>
      <c r="AY354" s="20" t="s">
        <v>115</v>
      </c>
      <c r="BE354" s="212">
        <f>IF(N354="základní",J354,0)</f>
        <v>0</v>
      </c>
      <c r="BF354" s="212">
        <f>IF(N354="snížená",J354,0)</f>
        <v>0</v>
      </c>
      <c r="BG354" s="212">
        <f>IF(N354="zákl. přenesená",J354,0)</f>
        <v>0</v>
      </c>
      <c r="BH354" s="212">
        <f>IF(N354="sníž. přenesená",J354,0)</f>
        <v>0</v>
      </c>
      <c r="BI354" s="212">
        <f>IF(N354="nulová",J354,0)</f>
        <v>0</v>
      </c>
      <c r="BJ354" s="20" t="s">
        <v>77</v>
      </c>
      <c r="BK354" s="212">
        <f>ROUND(I354*H354,2)</f>
        <v>0</v>
      </c>
      <c r="BL354" s="20" t="s">
        <v>121</v>
      </c>
      <c r="BM354" s="211" t="s">
        <v>412</v>
      </c>
    </row>
    <row r="355" s="2" customFormat="1">
      <c r="A355" s="41"/>
      <c r="B355" s="42"/>
      <c r="C355" s="43"/>
      <c r="D355" s="213" t="s">
        <v>123</v>
      </c>
      <c r="E355" s="43"/>
      <c r="F355" s="214" t="s">
        <v>413</v>
      </c>
      <c r="G355" s="43"/>
      <c r="H355" s="43"/>
      <c r="I355" s="215"/>
      <c r="J355" s="43"/>
      <c r="K355" s="43"/>
      <c r="L355" s="47"/>
      <c r="M355" s="216"/>
      <c r="N355" s="217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123</v>
      </c>
      <c r="AU355" s="20" t="s">
        <v>79</v>
      </c>
    </row>
    <row r="356" s="2" customFormat="1">
      <c r="A356" s="41"/>
      <c r="B356" s="42"/>
      <c r="C356" s="43"/>
      <c r="D356" s="218" t="s">
        <v>132</v>
      </c>
      <c r="E356" s="43"/>
      <c r="F356" s="219" t="s">
        <v>414</v>
      </c>
      <c r="G356" s="43"/>
      <c r="H356" s="43"/>
      <c r="I356" s="215"/>
      <c r="J356" s="43"/>
      <c r="K356" s="43"/>
      <c r="L356" s="47"/>
      <c r="M356" s="216"/>
      <c r="N356" s="217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20" t="s">
        <v>132</v>
      </c>
      <c r="AU356" s="20" t="s">
        <v>79</v>
      </c>
    </row>
    <row r="357" s="2" customFormat="1" ht="33" customHeight="1">
      <c r="A357" s="41"/>
      <c r="B357" s="42"/>
      <c r="C357" s="200" t="s">
        <v>415</v>
      </c>
      <c r="D357" s="200" t="s">
        <v>117</v>
      </c>
      <c r="E357" s="201" t="s">
        <v>416</v>
      </c>
      <c r="F357" s="202" t="s">
        <v>417</v>
      </c>
      <c r="G357" s="203" t="s">
        <v>120</v>
      </c>
      <c r="H357" s="204">
        <v>1</v>
      </c>
      <c r="I357" s="205"/>
      <c r="J357" s="206">
        <f>ROUND(I357*H357,2)</f>
        <v>0</v>
      </c>
      <c r="K357" s="202" t="s">
        <v>129</v>
      </c>
      <c r="L357" s="47"/>
      <c r="M357" s="207" t="s">
        <v>19</v>
      </c>
      <c r="N357" s="208" t="s">
        <v>43</v>
      </c>
      <c r="O357" s="87"/>
      <c r="P357" s="209">
        <f>O357*H357</f>
        <v>0</v>
      </c>
      <c r="Q357" s="209">
        <v>0</v>
      </c>
      <c r="R357" s="209">
        <f>Q357*H357</f>
        <v>0</v>
      </c>
      <c r="S357" s="209">
        <v>0</v>
      </c>
      <c r="T357" s="210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11" t="s">
        <v>121</v>
      </c>
      <c r="AT357" s="211" t="s">
        <v>117</v>
      </c>
      <c r="AU357" s="211" t="s">
        <v>79</v>
      </c>
      <c r="AY357" s="20" t="s">
        <v>115</v>
      </c>
      <c r="BE357" s="212">
        <f>IF(N357="základní",J357,0)</f>
        <v>0</v>
      </c>
      <c r="BF357" s="212">
        <f>IF(N357="snížená",J357,0)</f>
        <v>0</v>
      </c>
      <c r="BG357" s="212">
        <f>IF(N357="zákl. přenesená",J357,0)</f>
        <v>0</v>
      </c>
      <c r="BH357" s="212">
        <f>IF(N357="sníž. přenesená",J357,0)</f>
        <v>0</v>
      </c>
      <c r="BI357" s="212">
        <f>IF(N357="nulová",J357,0)</f>
        <v>0</v>
      </c>
      <c r="BJ357" s="20" t="s">
        <v>77</v>
      </c>
      <c r="BK357" s="212">
        <f>ROUND(I357*H357,2)</f>
        <v>0</v>
      </c>
      <c r="BL357" s="20" t="s">
        <v>121</v>
      </c>
      <c r="BM357" s="211" t="s">
        <v>418</v>
      </c>
    </row>
    <row r="358" s="2" customFormat="1">
      <c r="A358" s="41"/>
      <c r="B358" s="42"/>
      <c r="C358" s="43"/>
      <c r="D358" s="213" t="s">
        <v>123</v>
      </c>
      <c r="E358" s="43"/>
      <c r="F358" s="214" t="s">
        <v>419</v>
      </c>
      <c r="G358" s="43"/>
      <c r="H358" s="43"/>
      <c r="I358" s="215"/>
      <c r="J358" s="43"/>
      <c r="K358" s="43"/>
      <c r="L358" s="47"/>
      <c r="M358" s="216"/>
      <c r="N358" s="217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20" t="s">
        <v>123</v>
      </c>
      <c r="AU358" s="20" t="s">
        <v>79</v>
      </c>
    </row>
    <row r="359" s="2" customFormat="1">
      <c r="A359" s="41"/>
      <c r="B359" s="42"/>
      <c r="C359" s="43"/>
      <c r="D359" s="218" t="s">
        <v>132</v>
      </c>
      <c r="E359" s="43"/>
      <c r="F359" s="219" t="s">
        <v>420</v>
      </c>
      <c r="G359" s="43"/>
      <c r="H359" s="43"/>
      <c r="I359" s="215"/>
      <c r="J359" s="43"/>
      <c r="K359" s="43"/>
      <c r="L359" s="47"/>
      <c r="M359" s="216"/>
      <c r="N359" s="217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132</v>
      </c>
      <c r="AU359" s="20" t="s">
        <v>79</v>
      </c>
    </row>
    <row r="360" s="2" customFormat="1" ht="33" customHeight="1">
      <c r="A360" s="41"/>
      <c r="B360" s="42"/>
      <c r="C360" s="200" t="s">
        <v>421</v>
      </c>
      <c r="D360" s="200" t="s">
        <v>117</v>
      </c>
      <c r="E360" s="201" t="s">
        <v>422</v>
      </c>
      <c r="F360" s="202" t="s">
        <v>423</v>
      </c>
      <c r="G360" s="203" t="s">
        <v>128</v>
      </c>
      <c r="H360" s="204">
        <v>68</v>
      </c>
      <c r="I360" s="205"/>
      <c r="J360" s="206">
        <f>ROUND(I360*H360,2)</f>
        <v>0</v>
      </c>
      <c r="K360" s="202" t="s">
        <v>129</v>
      </c>
      <c r="L360" s="47"/>
      <c r="M360" s="207" t="s">
        <v>19</v>
      </c>
      <c r="N360" s="208" t="s">
        <v>43</v>
      </c>
      <c r="O360" s="87"/>
      <c r="P360" s="209">
        <f>O360*H360</f>
        <v>0</v>
      </c>
      <c r="Q360" s="209">
        <v>0.00012999999999999999</v>
      </c>
      <c r="R360" s="209">
        <f>Q360*H360</f>
        <v>0.0088399999999999989</v>
      </c>
      <c r="S360" s="209">
        <v>0</v>
      </c>
      <c r="T360" s="210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11" t="s">
        <v>121</v>
      </c>
      <c r="AT360" s="211" t="s">
        <v>117</v>
      </c>
      <c r="AU360" s="211" t="s">
        <v>79</v>
      </c>
      <c r="AY360" s="20" t="s">
        <v>115</v>
      </c>
      <c r="BE360" s="212">
        <f>IF(N360="základní",J360,0)</f>
        <v>0</v>
      </c>
      <c r="BF360" s="212">
        <f>IF(N360="snížená",J360,0)</f>
        <v>0</v>
      </c>
      <c r="BG360" s="212">
        <f>IF(N360="zákl. přenesená",J360,0)</f>
        <v>0</v>
      </c>
      <c r="BH360" s="212">
        <f>IF(N360="sníž. přenesená",J360,0)</f>
        <v>0</v>
      </c>
      <c r="BI360" s="212">
        <f>IF(N360="nulová",J360,0)</f>
        <v>0</v>
      </c>
      <c r="BJ360" s="20" t="s">
        <v>77</v>
      </c>
      <c r="BK360" s="212">
        <f>ROUND(I360*H360,2)</f>
        <v>0</v>
      </c>
      <c r="BL360" s="20" t="s">
        <v>121</v>
      </c>
      <c r="BM360" s="211" t="s">
        <v>424</v>
      </c>
    </row>
    <row r="361" s="2" customFormat="1">
      <c r="A361" s="41"/>
      <c r="B361" s="42"/>
      <c r="C361" s="43"/>
      <c r="D361" s="213" t="s">
        <v>123</v>
      </c>
      <c r="E361" s="43"/>
      <c r="F361" s="214" t="s">
        <v>425</v>
      </c>
      <c r="G361" s="43"/>
      <c r="H361" s="43"/>
      <c r="I361" s="215"/>
      <c r="J361" s="43"/>
      <c r="K361" s="43"/>
      <c r="L361" s="47"/>
      <c r="M361" s="216"/>
      <c r="N361" s="217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123</v>
      </c>
      <c r="AU361" s="20" t="s">
        <v>79</v>
      </c>
    </row>
    <row r="362" s="2" customFormat="1">
      <c r="A362" s="41"/>
      <c r="B362" s="42"/>
      <c r="C362" s="43"/>
      <c r="D362" s="218" t="s">
        <v>132</v>
      </c>
      <c r="E362" s="43"/>
      <c r="F362" s="219" t="s">
        <v>426</v>
      </c>
      <c r="G362" s="43"/>
      <c r="H362" s="43"/>
      <c r="I362" s="215"/>
      <c r="J362" s="43"/>
      <c r="K362" s="43"/>
      <c r="L362" s="47"/>
      <c r="M362" s="216"/>
      <c r="N362" s="217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132</v>
      </c>
      <c r="AU362" s="20" t="s">
        <v>79</v>
      </c>
    </row>
    <row r="363" s="14" customFormat="1">
      <c r="A363" s="14"/>
      <c r="B363" s="231"/>
      <c r="C363" s="232"/>
      <c r="D363" s="213" t="s">
        <v>134</v>
      </c>
      <c r="E363" s="233" t="s">
        <v>19</v>
      </c>
      <c r="F363" s="234" t="s">
        <v>427</v>
      </c>
      <c r="G363" s="232"/>
      <c r="H363" s="233" t="s">
        <v>19</v>
      </c>
      <c r="I363" s="235"/>
      <c r="J363" s="232"/>
      <c r="K363" s="232"/>
      <c r="L363" s="236"/>
      <c r="M363" s="237"/>
      <c r="N363" s="238"/>
      <c r="O363" s="238"/>
      <c r="P363" s="238"/>
      <c r="Q363" s="238"/>
      <c r="R363" s="238"/>
      <c r="S363" s="238"/>
      <c r="T363" s="239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0" t="s">
        <v>134</v>
      </c>
      <c r="AU363" s="240" t="s">
        <v>79</v>
      </c>
      <c r="AV363" s="14" t="s">
        <v>77</v>
      </c>
      <c r="AW363" s="14" t="s">
        <v>33</v>
      </c>
      <c r="AX363" s="14" t="s">
        <v>72</v>
      </c>
      <c r="AY363" s="240" t="s">
        <v>115</v>
      </c>
    </row>
    <row r="364" s="13" customFormat="1">
      <c r="A364" s="13"/>
      <c r="B364" s="220"/>
      <c r="C364" s="221"/>
      <c r="D364" s="213" t="s">
        <v>134</v>
      </c>
      <c r="E364" s="222" t="s">
        <v>19</v>
      </c>
      <c r="F364" s="223" t="s">
        <v>428</v>
      </c>
      <c r="G364" s="221"/>
      <c r="H364" s="224">
        <v>12</v>
      </c>
      <c r="I364" s="225"/>
      <c r="J364" s="221"/>
      <c r="K364" s="221"/>
      <c r="L364" s="226"/>
      <c r="M364" s="227"/>
      <c r="N364" s="228"/>
      <c r="O364" s="228"/>
      <c r="P364" s="228"/>
      <c r="Q364" s="228"/>
      <c r="R364" s="228"/>
      <c r="S364" s="228"/>
      <c r="T364" s="229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0" t="s">
        <v>134</v>
      </c>
      <c r="AU364" s="230" t="s">
        <v>79</v>
      </c>
      <c r="AV364" s="13" t="s">
        <v>79</v>
      </c>
      <c r="AW364" s="13" t="s">
        <v>33</v>
      </c>
      <c r="AX364" s="13" t="s">
        <v>72</v>
      </c>
      <c r="AY364" s="230" t="s">
        <v>115</v>
      </c>
    </row>
    <row r="365" s="13" customFormat="1">
      <c r="A365" s="13"/>
      <c r="B365" s="220"/>
      <c r="C365" s="221"/>
      <c r="D365" s="213" t="s">
        <v>134</v>
      </c>
      <c r="E365" s="222" t="s">
        <v>19</v>
      </c>
      <c r="F365" s="223" t="s">
        <v>429</v>
      </c>
      <c r="G365" s="221"/>
      <c r="H365" s="224">
        <v>45</v>
      </c>
      <c r="I365" s="225"/>
      <c r="J365" s="221"/>
      <c r="K365" s="221"/>
      <c r="L365" s="226"/>
      <c r="M365" s="227"/>
      <c r="N365" s="228"/>
      <c r="O365" s="228"/>
      <c r="P365" s="228"/>
      <c r="Q365" s="228"/>
      <c r="R365" s="228"/>
      <c r="S365" s="228"/>
      <c r="T365" s="229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0" t="s">
        <v>134</v>
      </c>
      <c r="AU365" s="230" t="s">
        <v>79</v>
      </c>
      <c r="AV365" s="13" t="s">
        <v>79</v>
      </c>
      <c r="AW365" s="13" t="s">
        <v>33</v>
      </c>
      <c r="AX365" s="13" t="s">
        <v>72</v>
      </c>
      <c r="AY365" s="230" t="s">
        <v>115</v>
      </c>
    </row>
    <row r="366" s="13" customFormat="1">
      <c r="A366" s="13"/>
      <c r="B366" s="220"/>
      <c r="C366" s="221"/>
      <c r="D366" s="213" t="s">
        <v>134</v>
      </c>
      <c r="E366" s="222" t="s">
        <v>19</v>
      </c>
      <c r="F366" s="223" t="s">
        <v>430</v>
      </c>
      <c r="G366" s="221"/>
      <c r="H366" s="224">
        <v>11</v>
      </c>
      <c r="I366" s="225"/>
      <c r="J366" s="221"/>
      <c r="K366" s="221"/>
      <c r="L366" s="226"/>
      <c r="M366" s="227"/>
      <c r="N366" s="228"/>
      <c r="O366" s="228"/>
      <c r="P366" s="228"/>
      <c r="Q366" s="228"/>
      <c r="R366" s="228"/>
      <c r="S366" s="228"/>
      <c r="T366" s="229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0" t="s">
        <v>134</v>
      </c>
      <c r="AU366" s="230" t="s">
        <v>79</v>
      </c>
      <c r="AV366" s="13" t="s">
        <v>79</v>
      </c>
      <c r="AW366" s="13" t="s">
        <v>33</v>
      </c>
      <c r="AX366" s="13" t="s">
        <v>72</v>
      </c>
      <c r="AY366" s="230" t="s">
        <v>115</v>
      </c>
    </row>
    <row r="367" s="15" customFormat="1">
      <c r="A367" s="15"/>
      <c r="B367" s="241"/>
      <c r="C367" s="242"/>
      <c r="D367" s="213" t="s">
        <v>134</v>
      </c>
      <c r="E367" s="243" t="s">
        <v>19</v>
      </c>
      <c r="F367" s="244" t="s">
        <v>151</v>
      </c>
      <c r="G367" s="242"/>
      <c r="H367" s="245">
        <v>68</v>
      </c>
      <c r="I367" s="246"/>
      <c r="J367" s="242"/>
      <c r="K367" s="242"/>
      <c r="L367" s="247"/>
      <c r="M367" s="248"/>
      <c r="N367" s="249"/>
      <c r="O367" s="249"/>
      <c r="P367" s="249"/>
      <c r="Q367" s="249"/>
      <c r="R367" s="249"/>
      <c r="S367" s="249"/>
      <c r="T367" s="250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51" t="s">
        <v>134</v>
      </c>
      <c r="AU367" s="251" t="s">
        <v>79</v>
      </c>
      <c r="AV367" s="15" t="s">
        <v>121</v>
      </c>
      <c r="AW367" s="15" t="s">
        <v>33</v>
      </c>
      <c r="AX367" s="15" t="s">
        <v>77</v>
      </c>
      <c r="AY367" s="251" t="s">
        <v>115</v>
      </c>
    </row>
    <row r="368" s="2" customFormat="1" ht="37.8" customHeight="1">
      <c r="A368" s="41"/>
      <c r="B368" s="42"/>
      <c r="C368" s="200" t="s">
        <v>431</v>
      </c>
      <c r="D368" s="200" t="s">
        <v>117</v>
      </c>
      <c r="E368" s="201" t="s">
        <v>432</v>
      </c>
      <c r="F368" s="202" t="s">
        <v>433</v>
      </c>
      <c r="G368" s="203" t="s">
        <v>128</v>
      </c>
      <c r="H368" s="204">
        <v>57</v>
      </c>
      <c r="I368" s="205"/>
      <c r="J368" s="206">
        <f>ROUND(I368*H368,2)</f>
        <v>0</v>
      </c>
      <c r="K368" s="202" t="s">
        <v>129</v>
      </c>
      <c r="L368" s="47"/>
      <c r="M368" s="207" t="s">
        <v>19</v>
      </c>
      <c r="N368" s="208" t="s">
        <v>43</v>
      </c>
      <c r="O368" s="87"/>
      <c r="P368" s="209">
        <f>O368*H368</f>
        <v>0</v>
      </c>
      <c r="Q368" s="209">
        <v>0.00021000000000000001</v>
      </c>
      <c r="R368" s="209">
        <f>Q368*H368</f>
        <v>0.01197</v>
      </c>
      <c r="S368" s="209">
        <v>0</v>
      </c>
      <c r="T368" s="210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11" t="s">
        <v>121</v>
      </c>
      <c r="AT368" s="211" t="s">
        <v>117</v>
      </c>
      <c r="AU368" s="211" t="s">
        <v>79</v>
      </c>
      <c r="AY368" s="20" t="s">
        <v>115</v>
      </c>
      <c r="BE368" s="212">
        <f>IF(N368="základní",J368,0)</f>
        <v>0</v>
      </c>
      <c r="BF368" s="212">
        <f>IF(N368="snížená",J368,0)</f>
        <v>0</v>
      </c>
      <c r="BG368" s="212">
        <f>IF(N368="zákl. přenesená",J368,0)</f>
        <v>0</v>
      </c>
      <c r="BH368" s="212">
        <f>IF(N368="sníž. přenesená",J368,0)</f>
        <v>0</v>
      </c>
      <c r="BI368" s="212">
        <f>IF(N368="nulová",J368,0)</f>
        <v>0</v>
      </c>
      <c r="BJ368" s="20" t="s">
        <v>77</v>
      </c>
      <c r="BK368" s="212">
        <f>ROUND(I368*H368,2)</f>
        <v>0</v>
      </c>
      <c r="BL368" s="20" t="s">
        <v>121</v>
      </c>
      <c r="BM368" s="211" t="s">
        <v>434</v>
      </c>
    </row>
    <row r="369" s="2" customFormat="1">
      <c r="A369" s="41"/>
      <c r="B369" s="42"/>
      <c r="C369" s="43"/>
      <c r="D369" s="213" t="s">
        <v>123</v>
      </c>
      <c r="E369" s="43"/>
      <c r="F369" s="214" t="s">
        <v>435</v>
      </c>
      <c r="G369" s="43"/>
      <c r="H369" s="43"/>
      <c r="I369" s="215"/>
      <c r="J369" s="43"/>
      <c r="K369" s="43"/>
      <c r="L369" s="47"/>
      <c r="M369" s="216"/>
      <c r="N369" s="217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20" t="s">
        <v>123</v>
      </c>
      <c r="AU369" s="20" t="s">
        <v>79</v>
      </c>
    </row>
    <row r="370" s="2" customFormat="1">
      <c r="A370" s="41"/>
      <c r="B370" s="42"/>
      <c r="C370" s="43"/>
      <c r="D370" s="218" t="s">
        <v>132</v>
      </c>
      <c r="E370" s="43"/>
      <c r="F370" s="219" t="s">
        <v>436</v>
      </c>
      <c r="G370" s="43"/>
      <c r="H370" s="43"/>
      <c r="I370" s="215"/>
      <c r="J370" s="43"/>
      <c r="K370" s="43"/>
      <c r="L370" s="47"/>
      <c r="M370" s="216"/>
      <c r="N370" s="217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132</v>
      </c>
      <c r="AU370" s="20" t="s">
        <v>79</v>
      </c>
    </row>
    <row r="371" s="14" customFormat="1">
      <c r="A371" s="14"/>
      <c r="B371" s="231"/>
      <c r="C371" s="232"/>
      <c r="D371" s="213" t="s">
        <v>134</v>
      </c>
      <c r="E371" s="233" t="s">
        <v>19</v>
      </c>
      <c r="F371" s="234" t="s">
        <v>427</v>
      </c>
      <c r="G371" s="232"/>
      <c r="H371" s="233" t="s">
        <v>19</v>
      </c>
      <c r="I371" s="235"/>
      <c r="J371" s="232"/>
      <c r="K371" s="232"/>
      <c r="L371" s="236"/>
      <c r="M371" s="237"/>
      <c r="N371" s="238"/>
      <c r="O371" s="238"/>
      <c r="P371" s="238"/>
      <c r="Q371" s="238"/>
      <c r="R371" s="238"/>
      <c r="S371" s="238"/>
      <c r="T371" s="239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0" t="s">
        <v>134</v>
      </c>
      <c r="AU371" s="240" t="s">
        <v>79</v>
      </c>
      <c r="AV371" s="14" t="s">
        <v>77</v>
      </c>
      <c r="AW371" s="14" t="s">
        <v>33</v>
      </c>
      <c r="AX371" s="14" t="s">
        <v>72</v>
      </c>
      <c r="AY371" s="240" t="s">
        <v>115</v>
      </c>
    </row>
    <row r="372" s="13" customFormat="1">
      <c r="A372" s="13"/>
      <c r="B372" s="220"/>
      <c r="C372" s="221"/>
      <c r="D372" s="213" t="s">
        <v>134</v>
      </c>
      <c r="E372" s="222" t="s">
        <v>19</v>
      </c>
      <c r="F372" s="223" t="s">
        <v>437</v>
      </c>
      <c r="G372" s="221"/>
      <c r="H372" s="224">
        <v>57</v>
      </c>
      <c r="I372" s="225"/>
      <c r="J372" s="221"/>
      <c r="K372" s="221"/>
      <c r="L372" s="226"/>
      <c r="M372" s="227"/>
      <c r="N372" s="228"/>
      <c r="O372" s="228"/>
      <c r="P372" s="228"/>
      <c r="Q372" s="228"/>
      <c r="R372" s="228"/>
      <c r="S372" s="228"/>
      <c r="T372" s="229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0" t="s">
        <v>134</v>
      </c>
      <c r="AU372" s="230" t="s">
        <v>79</v>
      </c>
      <c r="AV372" s="13" t="s">
        <v>79</v>
      </c>
      <c r="AW372" s="13" t="s">
        <v>33</v>
      </c>
      <c r="AX372" s="13" t="s">
        <v>77</v>
      </c>
      <c r="AY372" s="230" t="s">
        <v>115</v>
      </c>
    </row>
    <row r="373" s="2" customFormat="1" ht="24.15" customHeight="1">
      <c r="A373" s="41"/>
      <c r="B373" s="42"/>
      <c r="C373" s="200" t="s">
        <v>438</v>
      </c>
      <c r="D373" s="200" t="s">
        <v>117</v>
      </c>
      <c r="E373" s="201" t="s">
        <v>439</v>
      </c>
      <c r="F373" s="202" t="s">
        <v>440</v>
      </c>
      <c r="G373" s="203" t="s">
        <v>441</v>
      </c>
      <c r="H373" s="204">
        <v>2</v>
      </c>
      <c r="I373" s="205"/>
      <c r="J373" s="206">
        <f>ROUND(I373*H373,2)</f>
        <v>0</v>
      </c>
      <c r="K373" s="202" t="s">
        <v>129</v>
      </c>
      <c r="L373" s="47"/>
      <c r="M373" s="207" t="s">
        <v>19</v>
      </c>
      <c r="N373" s="208" t="s">
        <v>43</v>
      </c>
      <c r="O373" s="87"/>
      <c r="P373" s="209">
        <f>O373*H373</f>
        <v>0</v>
      </c>
      <c r="Q373" s="209">
        <v>0</v>
      </c>
      <c r="R373" s="209">
        <f>Q373*H373</f>
        <v>0</v>
      </c>
      <c r="S373" s="209">
        <v>0</v>
      </c>
      <c r="T373" s="210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11" t="s">
        <v>121</v>
      </c>
      <c r="AT373" s="211" t="s">
        <v>117</v>
      </c>
      <c r="AU373" s="211" t="s">
        <v>79</v>
      </c>
      <c r="AY373" s="20" t="s">
        <v>115</v>
      </c>
      <c r="BE373" s="212">
        <f>IF(N373="základní",J373,0)</f>
        <v>0</v>
      </c>
      <c r="BF373" s="212">
        <f>IF(N373="snížená",J373,0)</f>
        <v>0</v>
      </c>
      <c r="BG373" s="212">
        <f>IF(N373="zákl. přenesená",J373,0)</f>
        <v>0</v>
      </c>
      <c r="BH373" s="212">
        <f>IF(N373="sníž. přenesená",J373,0)</f>
        <v>0</v>
      </c>
      <c r="BI373" s="212">
        <f>IF(N373="nulová",J373,0)</f>
        <v>0</v>
      </c>
      <c r="BJ373" s="20" t="s">
        <v>77</v>
      </c>
      <c r="BK373" s="212">
        <f>ROUND(I373*H373,2)</f>
        <v>0</v>
      </c>
      <c r="BL373" s="20" t="s">
        <v>121</v>
      </c>
      <c r="BM373" s="211" t="s">
        <v>442</v>
      </c>
    </row>
    <row r="374" s="2" customFormat="1">
      <c r="A374" s="41"/>
      <c r="B374" s="42"/>
      <c r="C374" s="43"/>
      <c r="D374" s="213" t="s">
        <v>123</v>
      </c>
      <c r="E374" s="43"/>
      <c r="F374" s="214" t="s">
        <v>443</v>
      </c>
      <c r="G374" s="43"/>
      <c r="H374" s="43"/>
      <c r="I374" s="215"/>
      <c r="J374" s="43"/>
      <c r="K374" s="43"/>
      <c r="L374" s="47"/>
      <c r="M374" s="216"/>
      <c r="N374" s="217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20" t="s">
        <v>123</v>
      </c>
      <c r="AU374" s="20" t="s">
        <v>79</v>
      </c>
    </row>
    <row r="375" s="2" customFormat="1">
      <c r="A375" s="41"/>
      <c r="B375" s="42"/>
      <c r="C375" s="43"/>
      <c r="D375" s="218" t="s">
        <v>132</v>
      </c>
      <c r="E375" s="43"/>
      <c r="F375" s="219" t="s">
        <v>444</v>
      </c>
      <c r="G375" s="43"/>
      <c r="H375" s="43"/>
      <c r="I375" s="215"/>
      <c r="J375" s="43"/>
      <c r="K375" s="43"/>
      <c r="L375" s="47"/>
      <c r="M375" s="216"/>
      <c r="N375" s="217"/>
      <c r="O375" s="87"/>
      <c r="P375" s="87"/>
      <c r="Q375" s="87"/>
      <c r="R375" s="87"/>
      <c r="S375" s="87"/>
      <c r="T375" s="88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T375" s="20" t="s">
        <v>132</v>
      </c>
      <c r="AU375" s="20" t="s">
        <v>79</v>
      </c>
    </row>
    <row r="376" s="14" customFormat="1">
      <c r="A376" s="14"/>
      <c r="B376" s="231"/>
      <c r="C376" s="232"/>
      <c r="D376" s="213" t="s">
        <v>134</v>
      </c>
      <c r="E376" s="233" t="s">
        <v>19</v>
      </c>
      <c r="F376" s="234" t="s">
        <v>445</v>
      </c>
      <c r="G376" s="232"/>
      <c r="H376" s="233" t="s">
        <v>19</v>
      </c>
      <c r="I376" s="235"/>
      <c r="J376" s="232"/>
      <c r="K376" s="232"/>
      <c r="L376" s="236"/>
      <c r="M376" s="237"/>
      <c r="N376" s="238"/>
      <c r="O376" s="238"/>
      <c r="P376" s="238"/>
      <c r="Q376" s="238"/>
      <c r="R376" s="238"/>
      <c r="S376" s="238"/>
      <c r="T376" s="239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0" t="s">
        <v>134</v>
      </c>
      <c r="AU376" s="240" t="s">
        <v>79</v>
      </c>
      <c r="AV376" s="14" t="s">
        <v>77</v>
      </c>
      <c r="AW376" s="14" t="s">
        <v>33</v>
      </c>
      <c r="AX376" s="14" t="s">
        <v>72</v>
      </c>
      <c r="AY376" s="240" t="s">
        <v>115</v>
      </c>
    </row>
    <row r="377" s="13" customFormat="1">
      <c r="A377" s="13"/>
      <c r="B377" s="220"/>
      <c r="C377" s="221"/>
      <c r="D377" s="213" t="s">
        <v>134</v>
      </c>
      <c r="E377" s="222" t="s">
        <v>19</v>
      </c>
      <c r="F377" s="223" t="s">
        <v>446</v>
      </c>
      <c r="G377" s="221"/>
      <c r="H377" s="224">
        <v>1</v>
      </c>
      <c r="I377" s="225"/>
      <c r="J377" s="221"/>
      <c r="K377" s="221"/>
      <c r="L377" s="226"/>
      <c r="M377" s="227"/>
      <c r="N377" s="228"/>
      <c r="O377" s="228"/>
      <c r="P377" s="228"/>
      <c r="Q377" s="228"/>
      <c r="R377" s="228"/>
      <c r="S377" s="228"/>
      <c r="T377" s="229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0" t="s">
        <v>134</v>
      </c>
      <c r="AU377" s="230" t="s">
        <v>79</v>
      </c>
      <c r="AV377" s="13" t="s">
        <v>79</v>
      </c>
      <c r="AW377" s="13" t="s">
        <v>33</v>
      </c>
      <c r="AX377" s="13" t="s">
        <v>72</v>
      </c>
      <c r="AY377" s="230" t="s">
        <v>115</v>
      </c>
    </row>
    <row r="378" s="13" customFormat="1">
      <c r="A378" s="13"/>
      <c r="B378" s="220"/>
      <c r="C378" s="221"/>
      <c r="D378" s="213" t="s">
        <v>134</v>
      </c>
      <c r="E378" s="222" t="s">
        <v>19</v>
      </c>
      <c r="F378" s="223" t="s">
        <v>447</v>
      </c>
      <c r="G378" s="221"/>
      <c r="H378" s="224">
        <v>1</v>
      </c>
      <c r="I378" s="225"/>
      <c r="J378" s="221"/>
      <c r="K378" s="221"/>
      <c r="L378" s="226"/>
      <c r="M378" s="227"/>
      <c r="N378" s="228"/>
      <c r="O378" s="228"/>
      <c r="P378" s="228"/>
      <c r="Q378" s="228"/>
      <c r="R378" s="228"/>
      <c r="S378" s="228"/>
      <c r="T378" s="229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0" t="s">
        <v>134</v>
      </c>
      <c r="AU378" s="230" t="s">
        <v>79</v>
      </c>
      <c r="AV378" s="13" t="s">
        <v>79</v>
      </c>
      <c r="AW378" s="13" t="s">
        <v>33</v>
      </c>
      <c r="AX378" s="13" t="s">
        <v>72</v>
      </c>
      <c r="AY378" s="230" t="s">
        <v>115</v>
      </c>
    </row>
    <row r="379" s="15" customFormat="1">
      <c r="A379" s="15"/>
      <c r="B379" s="241"/>
      <c r="C379" s="242"/>
      <c r="D379" s="213" t="s">
        <v>134</v>
      </c>
      <c r="E379" s="243" t="s">
        <v>19</v>
      </c>
      <c r="F379" s="244" t="s">
        <v>151</v>
      </c>
      <c r="G379" s="242"/>
      <c r="H379" s="245">
        <v>2</v>
      </c>
      <c r="I379" s="246"/>
      <c r="J379" s="242"/>
      <c r="K379" s="242"/>
      <c r="L379" s="247"/>
      <c r="M379" s="248"/>
      <c r="N379" s="249"/>
      <c r="O379" s="249"/>
      <c r="P379" s="249"/>
      <c r="Q379" s="249"/>
      <c r="R379" s="249"/>
      <c r="S379" s="249"/>
      <c r="T379" s="250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51" t="s">
        <v>134</v>
      </c>
      <c r="AU379" s="251" t="s">
        <v>79</v>
      </c>
      <c r="AV379" s="15" t="s">
        <v>121</v>
      </c>
      <c r="AW379" s="15" t="s">
        <v>33</v>
      </c>
      <c r="AX379" s="15" t="s">
        <v>77</v>
      </c>
      <c r="AY379" s="251" t="s">
        <v>115</v>
      </c>
    </row>
    <row r="380" s="2" customFormat="1" ht="33" customHeight="1">
      <c r="A380" s="41"/>
      <c r="B380" s="42"/>
      <c r="C380" s="200" t="s">
        <v>448</v>
      </c>
      <c r="D380" s="200" t="s">
        <v>117</v>
      </c>
      <c r="E380" s="201" t="s">
        <v>449</v>
      </c>
      <c r="F380" s="202" t="s">
        <v>450</v>
      </c>
      <c r="G380" s="203" t="s">
        <v>441</v>
      </c>
      <c r="H380" s="204">
        <v>4</v>
      </c>
      <c r="I380" s="205"/>
      <c r="J380" s="206">
        <f>ROUND(I380*H380,2)</f>
        <v>0</v>
      </c>
      <c r="K380" s="202" t="s">
        <v>129</v>
      </c>
      <c r="L380" s="47"/>
      <c r="M380" s="207" t="s">
        <v>19</v>
      </c>
      <c r="N380" s="208" t="s">
        <v>43</v>
      </c>
      <c r="O380" s="87"/>
      <c r="P380" s="209">
        <f>O380*H380</f>
        <v>0</v>
      </c>
      <c r="Q380" s="209">
        <v>0</v>
      </c>
      <c r="R380" s="209">
        <f>Q380*H380</f>
        <v>0</v>
      </c>
      <c r="S380" s="209">
        <v>0</v>
      </c>
      <c r="T380" s="210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11" t="s">
        <v>121</v>
      </c>
      <c r="AT380" s="211" t="s">
        <v>117</v>
      </c>
      <c r="AU380" s="211" t="s">
        <v>79</v>
      </c>
      <c r="AY380" s="20" t="s">
        <v>115</v>
      </c>
      <c r="BE380" s="212">
        <f>IF(N380="základní",J380,0)</f>
        <v>0</v>
      </c>
      <c r="BF380" s="212">
        <f>IF(N380="snížená",J380,0)</f>
        <v>0</v>
      </c>
      <c r="BG380" s="212">
        <f>IF(N380="zákl. přenesená",J380,0)</f>
        <v>0</v>
      </c>
      <c r="BH380" s="212">
        <f>IF(N380="sníž. přenesená",J380,0)</f>
        <v>0</v>
      </c>
      <c r="BI380" s="212">
        <f>IF(N380="nulová",J380,0)</f>
        <v>0</v>
      </c>
      <c r="BJ380" s="20" t="s">
        <v>77</v>
      </c>
      <c r="BK380" s="212">
        <f>ROUND(I380*H380,2)</f>
        <v>0</v>
      </c>
      <c r="BL380" s="20" t="s">
        <v>121</v>
      </c>
      <c r="BM380" s="211" t="s">
        <v>451</v>
      </c>
    </row>
    <row r="381" s="2" customFormat="1">
      <c r="A381" s="41"/>
      <c r="B381" s="42"/>
      <c r="C381" s="43"/>
      <c r="D381" s="213" t="s">
        <v>123</v>
      </c>
      <c r="E381" s="43"/>
      <c r="F381" s="214" t="s">
        <v>452</v>
      </c>
      <c r="G381" s="43"/>
      <c r="H381" s="43"/>
      <c r="I381" s="215"/>
      <c r="J381" s="43"/>
      <c r="K381" s="43"/>
      <c r="L381" s="47"/>
      <c r="M381" s="216"/>
      <c r="N381" s="217"/>
      <c r="O381" s="87"/>
      <c r="P381" s="87"/>
      <c r="Q381" s="87"/>
      <c r="R381" s="87"/>
      <c r="S381" s="87"/>
      <c r="T381" s="88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T381" s="20" t="s">
        <v>123</v>
      </c>
      <c r="AU381" s="20" t="s">
        <v>79</v>
      </c>
    </row>
    <row r="382" s="2" customFormat="1">
      <c r="A382" s="41"/>
      <c r="B382" s="42"/>
      <c r="C382" s="43"/>
      <c r="D382" s="218" t="s">
        <v>132</v>
      </c>
      <c r="E382" s="43"/>
      <c r="F382" s="219" t="s">
        <v>453</v>
      </c>
      <c r="G382" s="43"/>
      <c r="H382" s="43"/>
      <c r="I382" s="215"/>
      <c r="J382" s="43"/>
      <c r="K382" s="43"/>
      <c r="L382" s="47"/>
      <c r="M382" s="216"/>
      <c r="N382" s="217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20" t="s">
        <v>132</v>
      </c>
      <c r="AU382" s="20" t="s">
        <v>79</v>
      </c>
    </row>
    <row r="383" s="14" customFormat="1">
      <c r="A383" s="14"/>
      <c r="B383" s="231"/>
      <c r="C383" s="232"/>
      <c r="D383" s="213" t="s">
        <v>134</v>
      </c>
      <c r="E383" s="233" t="s">
        <v>19</v>
      </c>
      <c r="F383" s="234" t="s">
        <v>445</v>
      </c>
      <c r="G383" s="232"/>
      <c r="H383" s="233" t="s">
        <v>19</v>
      </c>
      <c r="I383" s="235"/>
      <c r="J383" s="232"/>
      <c r="K383" s="232"/>
      <c r="L383" s="236"/>
      <c r="M383" s="237"/>
      <c r="N383" s="238"/>
      <c r="O383" s="238"/>
      <c r="P383" s="238"/>
      <c r="Q383" s="238"/>
      <c r="R383" s="238"/>
      <c r="S383" s="238"/>
      <c r="T383" s="239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0" t="s">
        <v>134</v>
      </c>
      <c r="AU383" s="240" t="s">
        <v>79</v>
      </c>
      <c r="AV383" s="14" t="s">
        <v>77</v>
      </c>
      <c r="AW383" s="14" t="s">
        <v>33</v>
      </c>
      <c r="AX383" s="14" t="s">
        <v>72</v>
      </c>
      <c r="AY383" s="240" t="s">
        <v>115</v>
      </c>
    </row>
    <row r="384" s="13" customFormat="1">
      <c r="A384" s="13"/>
      <c r="B384" s="220"/>
      <c r="C384" s="221"/>
      <c r="D384" s="213" t="s">
        <v>134</v>
      </c>
      <c r="E384" s="222" t="s">
        <v>19</v>
      </c>
      <c r="F384" s="223" t="s">
        <v>446</v>
      </c>
      <c r="G384" s="221"/>
      <c r="H384" s="224">
        <v>1</v>
      </c>
      <c r="I384" s="225"/>
      <c r="J384" s="221"/>
      <c r="K384" s="221"/>
      <c r="L384" s="226"/>
      <c r="M384" s="227"/>
      <c r="N384" s="228"/>
      <c r="O384" s="228"/>
      <c r="P384" s="228"/>
      <c r="Q384" s="228"/>
      <c r="R384" s="228"/>
      <c r="S384" s="228"/>
      <c r="T384" s="229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0" t="s">
        <v>134</v>
      </c>
      <c r="AU384" s="230" t="s">
        <v>79</v>
      </c>
      <c r="AV384" s="13" t="s">
        <v>79</v>
      </c>
      <c r="AW384" s="13" t="s">
        <v>33</v>
      </c>
      <c r="AX384" s="13" t="s">
        <v>72</v>
      </c>
      <c r="AY384" s="230" t="s">
        <v>115</v>
      </c>
    </row>
    <row r="385" s="13" customFormat="1">
      <c r="A385" s="13"/>
      <c r="B385" s="220"/>
      <c r="C385" s="221"/>
      <c r="D385" s="213" t="s">
        <v>134</v>
      </c>
      <c r="E385" s="222" t="s">
        <v>19</v>
      </c>
      <c r="F385" s="223" t="s">
        <v>454</v>
      </c>
      <c r="G385" s="221"/>
      <c r="H385" s="224">
        <v>3</v>
      </c>
      <c r="I385" s="225"/>
      <c r="J385" s="221"/>
      <c r="K385" s="221"/>
      <c r="L385" s="226"/>
      <c r="M385" s="227"/>
      <c r="N385" s="228"/>
      <c r="O385" s="228"/>
      <c r="P385" s="228"/>
      <c r="Q385" s="228"/>
      <c r="R385" s="228"/>
      <c r="S385" s="228"/>
      <c r="T385" s="229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0" t="s">
        <v>134</v>
      </c>
      <c r="AU385" s="230" t="s">
        <v>79</v>
      </c>
      <c r="AV385" s="13" t="s">
        <v>79</v>
      </c>
      <c r="AW385" s="13" t="s">
        <v>33</v>
      </c>
      <c r="AX385" s="13" t="s">
        <v>72</v>
      </c>
      <c r="AY385" s="230" t="s">
        <v>115</v>
      </c>
    </row>
    <row r="386" s="15" customFormat="1">
      <c r="A386" s="15"/>
      <c r="B386" s="241"/>
      <c r="C386" s="242"/>
      <c r="D386" s="213" t="s">
        <v>134</v>
      </c>
      <c r="E386" s="243" t="s">
        <v>19</v>
      </c>
      <c r="F386" s="244" t="s">
        <v>151</v>
      </c>
      <c r="G386" s="242"/>
      <c r="H386" s="245">
        <v>4</v>
      </c>
      <c r="I386" s="246"/>
      <c r="J386" s="242"/>
      <c r="K386" s="242"/>
      <c r="L386" s="247"/>
      <c r="M386" s="248"/>
      <c r="N386" s="249"/>
      <c r="O386" s="249"/>
      <c r="P386" s="249"/>
      <c r="Q386" s="249"/>
      <c r="R386" s="249"/>
      <c r="S386" s="249"/>
      <c r="T386" s="250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51" t="s">
        <v>134</v>
      </c>
      <c r="AU386" s="251" t="s">
        <v>79</v>
      </c>
      <c r="AV386" s="15" t="s">
        <v>121</v>
      </c>
      <c r="AW386" s="15" t="s">
        <v>33</v>
      </c>
      <c r="AX386" s="15" t="s">
        <v>77</v>
      </c>
      <c r="AY386" s="251" t="s">
        <v>115</v>
      </c>
    </row>
    <row r="387" s="2" customFormat="1" ht="24.15" customHeight="1">
      <c r="A387" s="41"/>
      <c r="B387" s="42"/>
      <c r="C387" s="200" t="s">
        <v>455</v>
      </c>
      <c r="D387" s="200" t="s">
        <v>117</v>
      </c>
      <c r="E387" s="201" t="s">
        <v>456</v>
      </c>
      <c r="F387" s="202" t="s">
        <v>457</v>
      </c>
      <c r="G387" s="203" t="s">
        <v>441</v>
      </c>
      <c r="H387" s="204">
        <v>2</v>
      </c>
      <c r="I387" s="205"/>
      <c r="J387" s="206">
        <f>ROUND(I387*H387,2)</f>
        <v>0</v>
      </c>
      <c r="K387" s="202" t="s">
        <v>129</v>
      </c>
      <c r="L387" s="47"/>
      <c r="M387" s="207" t="s">
        <v>19</v>
      </c>
      <c r="N387" s="208" t="s">
        <v>43</v>
      </c>
      <c r="O387" s="87"/>
      <c r="P387" s="209">
        <f>O387*H387</f>
        <v>0</v>
      </c>
      <c r="Q387" s="209">
        <v>0</v>
      </c>
      <c r="R387" s="209">
        <f>Q387*H387</f>
        <v>0</v>
      </c>
      <c r="S387" s="209">
        <v>0</v>
      </c>
      <c r="T387" s="210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11" t="s">
        <v>121</v>
      </c>
      <c r="AT387" s="211" t="s">
        <v>117</v>
      </c>
      <c r="AU387" s="211" t="s">
        <v>79</v>
      </c>
      <c r="AY387" s="20" t="s">
        <v>115</v>
      </c>
      <c r="BE387" s="212">
        <f>IF(N387="základní",J387,0)</f>
        <v>0</v>
      </c>
      <c r="BF387" s="212">
        <f>IF(N387="snížená",J387,0)</f>
        <v>0</v>
      </c>
      <c r="BG387" s="212">
        <f>IF(N387="zákl. přenesená",J387,0)</f>
        <v>0</v>
      </c>
      <c r="BH387" s="212">
        <f>IF(N387="sníž. přenesená",J387,0)</f>
        <v>0</v>
      </c>
      <c r="BI387" s="212">
        <f>IF(N387="nulová",J387,0)</f>
        <v>0</v>
      </c>
      <c r="BJ387" s="20" t="s">
        <v>77</v>
      </c>
      <c r="BK387" s="212">
        <f>ROUND(I387*H387,2)</f>
        <v>0</v>
      </c>
      <c r="BL387" s="20" t="s">
        <v>121</v>
      </c>
      <c r="BM387" s="211" t="s">
        <v>458</v>
      </c>
    </row>
    <row r="388" s="2" customFormat="1">
      <c r="A388" s="41"/>
      <c r="B388" s="42"/>
      <c r="C388" s="43"/>
      <c r="D388" s="213" t="s">
        <v>123</v>
      </c>
      <c r="E388" s="43"/>
      <c r="F388" s="214" t="s">
        <v>459</v>
      </c>
      <c r="G388" s="43"/>
      <c r="H388" s="43"/>
      <c r="I388" s="215"/>
      <c r="J388" s="43"/>
      <c r="K388" s="43"/>
      <c r="L388" s="47"/>
      <c r="M388" s="216"/>
      <c r="N388" s="217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20" t="s">
        <v>123</v>
      </c>
      <c r="AU388" s="20" t="s">
        <v>79</v>
      </c>
    </row>
    <row r="389" s="2" customFormat="1">
      <c r="A389" s="41"/>
      <c r="B389" s="42"/>
      <c r="C389" s="43"/>
      <c r="D389" s="218" t="s">
        <v>132</v>
      </c>
      <c r="E389" s="43"/>
      <c r="F389" s="219" t="s">
        <v>460</v>
      </c>
      <c r="G389" s="43"/>
      <c r="H389" s="43"/>
      <c r="I389" s="215"/>
      <c r="J389" s="43"/>
      <c r="K389" s="43"/>
      <c r="L389" s="47"/>
      <c r="M389" s="216"/>
      <c r="N389" s="217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20" t="s">
        <v>132</v>
      </c>
      <c r="AU389" s="20" t="s">
        <v>79</v>
      </c>
    </row>
    <row r="390" s="2" customFormat="1" ht="24.15" customHeight="1">
      <c r="A390" s="41"/>
      <c r="B390" s="42"/>
      <c r="C390" s="200" t="s">
        <v>461</v>
      </c>
      <c r="D390" s="200" t="s">
        <v>117</v>
      </c>
      <c r="E390" s="201" t="s">
        <v>462</v>
      </c>
      <c r="F390" s="202" t="s">
        <v>463</v>
      </c>
      <c r="G390" s="203" t="s">
        <v>464</v>
      </c>
      <c r="H390" s="204">
        <v>9</v>
      </c>
      <c r="I390" s="205"/>
      <c r="J390" s="206">
        <f>ROUND(I390*H390,2)</f>
        <v>0</v>
      </c>
      <c r="K390" s="202" t="s">
        <v>129</v>
      </c>
      <c r="L390" s="47"/>
      <c r="M390" s="207" t="s">
        <v>19</v>
      </c>
      <c r="N390" s="208" t="s">
        <v>43</v>
      </c>
      <c r="O390" s="87"/>
      <c r="P390" s="209">
        <f>O390*H390</f>
        <v>0</v>
      </c>
      <c r="Q390" s="209">
        <v>0</v>
      </c>
      <c r="R390" s="209">
        <f>Q390*H390</f>
        <v>0</v>
      </c>
      <c r="S390" s="209">
        <v>0</v>
      </c>
      <c r="T390" s="210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11" t="s">
        <v>121</v>
      </c>
      <c r="AT390" s="211" t="s">
        <v>117</v>
      </c>
      <c r="AU390" s="211" t="s">
        <v>79</v>
      </c>
      <c r="AY390" s="20" t="s">
        <v>115</v>
      </c>
      <c r="BE390" s="212">
        <f>IF(N390="základní",J390,0)</f>
        <v>0</v>
      </c>
      <c r="BF390" s="212">
        <f>IF(N390="snížená",J390,0)</f>
        <v>0</v>
      </c>
      <c r="BG390" s="212">
        <f>IF(N390="zákl. přenesená",J390,0)</f>
        <v>0</v>
      </c>
      <c r="BH390" s="212">
        <f>IF(N390="sníž. přenesená",J390,0)</f>
        <v>0</v>
      </c>
      <c r="BI390" s="212">
        <f>IF(N390="nulová",J390,0)</f>
        <v>0</v>
      </c>
      <c r="BJ390" s="20" t="s">
        <v>77</v>
      </c>
      <c r="BK390" s="212">
        <f>ROUND(I390*H390,2)</f>
        <v>0</v>
      </c>
      <c r="BL390" s="20" t="s">
        <v>121</v>
      </c>
      <c r="BM390" s="211" t="s">
        <v>465</v>
      </c>
    </row>
    <row r="391" s="2" customFormat="1">
      <c r="A391" s="41"/>
      <c r="B391" s="42"/>
      <c r="C391" s="43"/>
      <c r="D391" s="213" t="s">
        <v>123</v>
      </c>
      <c r="E391" s="43"/>
      <c r="F391" s="214" t="s">
        <v>466</v>
      </c>
      <c r="G391" s="43"/>
      <c r="H391" s="43"/>
      <c r="I391" s="215"/>
      <c r="J391" s="43"/>
      <c r="K391" s="43"/>
      <c r="L391" s="47"/>
      <c r="M391" s="216"/>
      <c r="N391" s="217"/>
      <c r="O391" s="87"/>
      <c r="P391" s="87"/>
      <c r="Q391" s="87"/>
      <c r="R391" s="87"/>
      <c r="S391" s="87"/>
      <c r="T391" s="88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T391" s="20" t="s">
        <v>123</v>
      </c>
      <c r="AU391" s="20" t="s">
        <v>79</v>
      </c>
    </row>
    <row r="392" s="2" customFormat="1">
      <c r="A392" s="41"/>
      <c r="B392" s="42"/>
      <c r="C392" s="43"/>
      <c r="D392" s="218" t="s">
        <v>132</v>
      </c>
      <c r="E392" s="43"/>
      <c r="F392" s="219" t="s">
        <v>467</v>
      </c>
      <c r="G392" s="43"/>
      <c r="H392" s="43"/>
      <c r="I392" s="215"/>
      <c r="J392" s="43"/>
      <c r="K392" s="43"/>
      <c r="L392" s="47"/>
      <c r="M392" s="216"/>
      <c r="N392" s="217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20" t="s">
        <v>132</v>
      </c>
      <c r="AU392" s="20" t="s">
        <v>79</v>
      </c>
    </row>
    <row r="393" s="13" customFormat="1">
      <c r="A393" s="13"/>
      <c r="B393" s="220"/>
      <c r="C393" s="221"/>
      <c r="D393" s="213" t="s">
        <v>134</v>
      </c>
      <c r="E393" s="222" t="s">
        <v>19</v>
      </c>
      <c r="F393" s="223" t="s">
        <v>468</v>
      </c>
      <c r="G393" s="221"/>
      <c r="H393" s="224">
        <v>9</v>
      </c>
      <c r="I393" s="225"/>
      <c r="J393" s="221"/>
      <c r="K393" s="221"/>
      <c r="L393" s="226"/>
      <c r="M393" s="227"/>
      <c r="N393" s="228"/>
      <c r="O393" s="228"/>
      <c r="P393" s="228"/>
      <c r="Q393" s="228"/>
      <c r="R393" s="228"/>
      <c r="S393" s="228"/>
      <c r="T393" s="229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0" t="s">
        <v>134</v>
      </c>
      <c r="AU393" s="230" t="s">
        <v>79</v>
      </c>
      <c r="AV393" s="13" t="s">
        <v>79</v>
      </c>
      <c r="AW393" s="13" t="s">
        <v>33</v>
      </c>
      <c r="AX393" s="13" t="s">
        <v>77</v>
      </c>
      <c r="AY393" s="230" t="s">
        <v>115</v>
      </c>
    </row>
    <row r="394" s="2" customFormat="1" ht="24.15" customHeight="1">
      <c r="A394" s="41"/>
      <c r="B394" s="42"/>
      <c r="C394" s="200" t="s">
        <v>469</v>
      </c>
      <c r="D394" s="200" t="s">
        <v>117</v>
      </c>
      <c r="E394" s="201" t="s">
        <v>470</v>
      </c>
      <c r="F394" s="202" t="s">
        <v>471</v>
      </c>
      <c r="G394" s="203" t="s">
        <v>464</v>
      </c>
      <c r="H394" s="204">
        <v>36</v>
      </c>
      <c r="I394" s="205"/>
      <c r="J394" s="206">
        <f>ROUND(I394*H394,2)</f>
        <v>0</v>
      </c>
      <c r="K394" s="202" t="s">
        <v>129</v>
      </c>
      <c r="L394" s="47"/>
      <c r="M394" s="207" t="s">
        <v>19</v>
      </c>
      <c r="N394" s="208" t="s">
        <v>43</v>
      </c>
      <c r="O394" s="87"/>
      <c r="P394" s="209">
        <f>O394*H394</f>
        <v>0</v>
      </c>
      <c r="Q394" s="209">
        <v>0</v>
      </c>
      <c r="R394" s="209">
        <f>Q394*H394</f>
        <v>0</v>
      </c>
      <c r="S394" s="209">
        <v>0</v>
      </c>
      <c r="T394" s="210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11" t="s">
        <v>121</v>
      </c>
      <c r="AT394" s="211" t="s">
        <v>117</v>
      </c>
      <c r="AU394" s="211" t="s">
        <v>79</v>
      </c>
      <c r="AY394" s="20" t="s">
        <v>115</v>
      </c>
      <c r="BE394" s="212">
        <f>IF(N394="základní",J394,0)</f>
        <v>0</v>
      </c>
      <c r="BF394" s="212">
        <f>IF(N394="snížená",J394,0)</f>
        <v>0</v>
      </c>
      <c r="BG394" s="212">
        <f>IF(N394="zákl. přenesená",J394,0)</f>
        <v>0</v>
      </c>
      <c r="BH394" s="212">
        <f>IF(N394="sníž. přenesená",J394,0)</f>
        <v>0</v>
      </c>
      <c r="BI394" s="212">
        <f>IF(N394="nulová",J394,0)</f>
        <v>0</v>
      </c>
      <c r="BJ394" s="20" t="s">
        <v>77</v>
      </c>
      <c r="BK394" s="212">
        <f>ROUND(I394*H394,2)</f>
        <v>0</v>
      </c>
      <c r="BL394" s="20" t="s">
        <v>121</v>
      </c>
      <c r="BM394" s="211" t="s">
        <v>472</v>
      </c>
    </row>
    <row r="395" s="2" customFormat="1">
      <c r="A395" s="41"/>
      <c r="B395" s="42"/>
      <c r="C395" s="43"/>
      <c r="D395" s="213" t="s">
        <v>123</v>
      </c>
      <c r="E395" s="43"/>
      <c r="F395" s="214" t="s">
        <v>473</v>
      </c>
      <c r="G395" s="43"/>
      <c r="H395" s="43"/>
      <c r="I395" s="215"/>
      <c r="J395" s="43"/>
      <c r="K395" s="43"/>
      <c r="L395" s="47"/>
      <c r="M395" s="216"/>
      <c r="N395" s="217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20" t="s">
        <v>123</v>
      </c>
      <c r="AU395" s="20" t="s">
        <v>79</v>
      </c>
    </row>
    <row r="396" s="2" customFormat="1">
      <c r="A396" s="41"/>
      <c r="B396" s="42"/>
      <c r="C396" s="43"/>
      <c r="D396" s="218" t="s">
        <v>132</v>
      </c>
      <c r="E396" s="43"/>
      <c r="F396" s="219" t="s">
        <v>474</v>
      </c>
      <c r="G396" s="43"/>
      <c r="H396" s="43"/>
      <c r="I396" s="215"/>
      <c r="J396" s="43"/>
      <c r="K396" s="43"/>
      <c r="L396" s="47"/>
      <c r="M396" s="216"/>
      <c r="N396" s="217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132</v>
      </c>
      <c r="AU396" s="20" t="s">
        <v>79</v>
      </c>
    </row>
    <row r="397" s="13" customFormat="1">
      <c r="A397" s="13"/>
      <c r="B397" s="220"/>
      <c r="C397" s="221"/>
      <c r="D397" s="213" t="s">
        <v>134</v>
      </c>
      <c r="E397" s="222" t="s">
        <v>19</v>
      </c>
      <c r="F397" s="223" t="s">
        <v>475</v>
      </c>
      <c r="G397" s="221"/>
      <c r="H397" s="224">
        <v>36</v>
      </c>
      <c r="I397" s="225"/>
      <c r="J397" s="221"/>
      <c r="K397" s="221"/>
      <c r="L397" s="226"/>
      <c r="M397" s="227"/>
      <c r="N397" s="228"/>
      <c r="O397" s="228"/>
      <c r="P397" s="228"/>
      <c r="Q397" s="228"/>
      <c r="R397" s="228"/>
      <c r="S397" s="228"/>
      <c r="T397" s="229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0" t="s">
        <v>134</v>
      </c>
      <c r="AU397" s="230" t="s">
        <v>79</v>
      </c>
      <c r="AV397" s="13" t="s">
        <v>79</v>
      </c>
      <c r="AW397" s="13" t="s">
        <v>33</v>
      </c>
      <c r="AX397" s="13" t="s">
        <v>77</v>
      </c>
      <c r="AY397" s="230" t="s">
        <v>115</v>
      </c>
    </row>
    <row r="398" s="2" customFormat="1" ht="24.15" customHeight="1">
      <c r="A398" s="41"/>
      <c r="B398" s="42"/>
      <c r="C398" s="200" t="s">
        <v>476</v>
      </c>
      <c r="D398" s="200" t="s">
        <v>117</v>
      </c>
      <c r="E398" s="201" t="s">
        <v>477</v>
      </c>
      <c r="F398" s="202" t="s">
        <v>478</v>
      </c>
      <c r="G398" s="203" t="s">
        <v>464</v>
      </c>
      <c r="H398" s="204">
        <v>9</v>
      </c>
      <c r="I398" s="205"/>
      <c r="J398" s="206">
        <f>ROUND(I398*H398,2)</f>
        <v>0</v>
      </c>
      <c r="K398" s="202" t="s">
        <v>129</v>
      </c>
      <c r="L398" s="47"/>
      <c r="M398" s="207" t="s">
        <v>19</v>
      </c>
      <c r="N398" s="208" t="s">
        <v>43</v>
      </c>
      <c r="O398" s="87"/>
      <c r="P398" s="209">
        <f>O398*H398</f>
        <v>0</v>
      </c>
      <c r="Q398" s="209">
        <v>0</v>
      </c>
      <c r="R398" s="209">
        <f>Q398*H398</f>
        <v>0</v>
      </c>
      <c r="S398" s="209">
        <v>0</v>
      </c>
      <c r="T398" s="210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11" t="s">
        <v>121</v>
      </c>
      <c r="AT398" s="211" t="s">
        <v>117</v>
      </c>
      <c r="AU398" s="211" t="s">
        <v>79</v>
      </c>
      <c r="AY398" s="20" t="s">
        <v>115</v>
      </c>
      <c r="BE398" s="212">
        <f>IF(N398="základní",J398,0)</f>
        <v>0</v>
      </c>
      <c r="BF398" s="212">
        <f>IF(N398="snížená",J398,0)</f>
        <v>0</v>
      </c>
      <c r="BG398" s="212">
        <f>IF(N398="zákl. přenesená",J398,0)</f>
        <v>0</v>
      </c>
      <c r="BH398" s="212">
        <f>IF(N398="sníž. přenesená",J398,0)</f>
        <v>0</v>
      </c>
      <c r="BI398" s="212">
        <f>IF(N398="nulová",J398,0)</f>
        <v>0</v>
      </c>
      <c r="BJ398" s="20" t="s">
        <v>77</v>
      </c>
      <c r="BK398" s="212">
        <f>ROUND(I398*H398,2)</f>
        <v>0</v>
      </c>
      <c r="BL398" s="20" t="s">
        <v>121</v>
      </c>
      <c r="BM398" s="211" t="s">
        <v>479</v>
      </c>
    </row>
    <row r="399" s="2" customFormat="1">
      <c r="A399" s="41"/>
      <c r="B399" s="42"/>
      <c r="C399" s="43"/>
      <c r="D399" s="213" t="s">
        <v>123</v>
      </c>
      <c r="E399" s="43"/>
      <c r="F399" s="214" t="s">
        <v>480</v>
      </c>
      <c r="G399" s="43"/>
      <c r="H399" s="43"/>
      <c r="I399" s="215"/>
      <c r="J399" s="43"/>
      <c r="K399" s="43"/>
      <c r="L399" s="47"/>
      <c r="M399" s="216"/>
      <c r="N399" s="217"/>
      <c r="O399" s="87"/>
      <c r="P399" s="87"/>
      <c r="Q399" s="87"/>
      <c r="R399" s="87"/>
      <c r="S399" s="87"/>
      <c r="T399" s="88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T399" s="20" t="s">
        <v>123</v>
      </c>
      <c r="AU399" s="20" t="s">
        <v>79</v>
      </c>
    </row>
    <row r="400" s="2" customFormat="1">
      <c r="A400" s="41"/>
      <c r="B400" s="42"/>
      <c r="C400" s="43"/>
      <c r="D400" s="218" t="s">
        <v>132</v>
      </c>
      <c r="E400" s="43"/>
      <c r="F400" s="219" t="s">
        <v>481</v>
      </c>
      <c r="G400" s="43"/>
      <c r="H400" s="43"/>
      <c r="I400" s="215"/>
      <c r="J400" s="43"/>
      <c r="K400" s="43"/>
      <c r="L400" s="47"/>
      <c r="M400" s="216"/>
      <c r="N400" s="217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132</v>
      </c>
      <c r="AU400" s="20" t="s">
        <v>79</v>
      </c>
    </row>
    <row r="401" s="2" customFormat="1" ht="16.5" customHeight="1">
      <c r="A401" s="41"/>
      <c r="B401" s="42"/>
      <c r="C401" s="200" t="s">
        <v>482</v>
      </c>
      <c r="D401" s="200" t="s">
        <v>117</v>
      </c>
      <c r="E401" s="201" t="s">
        <v>483</v>
      </c>
      <c r="F401" s="202" t="s">
        <v>484</v>
      </c>
      <c r="G401" s="203" t="s">
        <v>128</v>
      </c>
      <c r="H401" s="204">
        <v>172</v>
      </c>
      <c r="I401" s="205"/>
      <c r="J401" s="206">
        <f>ROUND(I401*H401,2)</f>
        <v>0</v>
      </c>
      <c r="K401" s="202" t="s">
        <v>129</v>
      </c>
      <c r="L401" s="47"/>
      <c r="M401" s="207" t="s">
        <v>19</v>
      </c>
      <c r="N401" s="208" t="s">
        <v>43</v>
      </c>
      <c r="O401" s="87"/>
      <c r="P401" s="209">
        <f>O401*H401</f>
        <v>0</v>
      </c>
      <c r="Q401" s="209">
        <v>0</v>
      </c>
      <c r="R401" s="209">
        <f>Q401*H401</f>
        <v>0</v>
      </c>
      <c r="S401" s="209">
        <v>0</v>
      </c>
      <c r="T401" s="210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11" t="s">
        <v>121</v>
      </c>
      <c r="AT401" s="211" t="s">
        <v>117</v>
      </c>
      <c r="AU401" s="211" t="s">
        <v>79</v>
      </c>
      <c r="AY401" s="20" t="s">
        <v>115</v>
      </c>
      <c r="BE401" s="212">
        <f>IF(N401="základní",J401,0)</f>
        <v>0</v>
      </c>
      <c r="BF401" s="212">
        <f>IF(N401="snížená",J401,0)</f>
        <v>0</v>
      </c>
      <c r="BG401" s="212">
        <f>IF(N401="zákl. přenesená",J401,0)</f>
        <v>0</v>
      </c>
      <c r="BH401" s="212">
        <f>IF(N401="sníž. přenesená",J401,0)</f>
        <v>0</v>
      </c>
      <c r="BI401" s="212">
        <f>IF(N401="nulová",J401,0)</f>
        <v>0</v>
      </c>
      <c r="BJ401" s="20" t="s">
        <v>77</v>
      </c>
      <c r="BK401" s="212">
        <f>ROUND(I401*H401,2)</f>
        <v>0</v>
      </c>
      <c r="BL401" s="20" t="s">
        <v>121</v>
      </c>
      <c r="BM401" s="211" t="s">
        <v>485</v>
      </c>
    </row>
    <row r="402" s="2" customFormat="1">
      <c r="A402" s="41"/>
      <c r="B402" s="42"/>
      <c r="C402" s="43"/>
      <c r="D402" s="213" t="s">
        <v>123</v>
      </c>
      <c r="E402" s="43"/>
      <c r="F402" s="214" t="s">
        <v>486</v>
      </c>
      <c r="G402" s="43"/>
      <c r="H402" s="43"/>
      <c r="I402" s="215"/>
      <c r="J402" s="43"/>
      <c r="K402" s="43"/>
      <c r="L402" s="47"/>
      <c r="M402" s="216"/>
      <c r="N402" s="217"/>
      <c r="O402" s="87"/>
      <c r="P402" s="87"/>
      <c r="Q402" s="87"/>
      <c r="R402" s="87"/>
      <c r="S402" s="87"/>
      <c r="T402" s="88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T402" s="20" t="s">
        <v>123</v>
      </c>
      <c r="AU402" s="20" t="s">
        <v>79</v>
      </c>
    </row>
    <row r="403" s="2" customFormat="1">
      <c r="A403" s="41"/>
      <c r="B403" s="42"/>
      <c r="C403" s="43"/>
      <c r="D403" s="218" t="s">
        <v>132</v>
      </c>
      <c r="E403" s="43"/>
      <c r="F403" s="219" t="s">
        <v>487</v>
      </c>
      <c r="G403" s="43"/>
      <c r="H403" s="43"/>
      <c r="I403" s="215"/>
      <c r="J403" s="43"/>
      <c r="K403" s="43"/>
      <c r="L403" s="47"/>
      <c r="M403" s="216"/>
      <c r="N403" s="217"/>
      <c r="O403" s="87"/>
      <c r="P403" s="87"/>
      <c r="Q403" s="87"/>
      <c r="R403" s="87"/>
      <c r="S403" s="87"/>
      <c r="T403" s="88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T403" s="20" t="s">
        <v>132</v>
      </c>
      <c r="AU403" s="20" t="s">
        <v>79</v>
      </c>
    </row>
    <row r="404" s="14" customFormat="1">
      <c r="A404" s="14"/>
      <c r="B404" s="231"/>
      <c r="C404" s="232"/>
      <c r="D404" s="213" t="s">
        <v>134</v>
      </c>
      <c r="E404" s="233" t="s">
        <v>19</v>
      </c>
      <c r="F404" s="234" t="s">
        <v>488</v>
      </c>
      <c r="G404" s="232"/>
      <c r="H404" s="233" t="s">
        <v>19</v>
      </c>
      <c r="I404" s="235"/>
      <c r="J404" s="232"/>
      <c r="K404" s="232"/>
      <c r="L404" s="236"/>
      <c r="M404" s="237"/>
      <c r="N404" s="238"/>
      <c r="O404" s="238"/>
      <c r="P404" s="238"/>
      <c r="Q404" s="238"/>
      <c r="R404" s="238"/>
      <c r="S404" s="238"/>
      <c r="T404" s="239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0" t="s">
        <v>134</v>
      </c>
      <c r="AU404" s="240" t="s">
        <v>79</v>
      </c>
      <c r="AV404" s="14" t="s">
        <v>77</v>
      </c>
      <c r="AW404" s="14" t="s">
        <v>33</v>
      </c>
      <c r="AX404" s="14" t="s">
        <v>72</v>
      </c>
      <c r="AY404" s="240" t="s">
        <v>115</v>
      </c>
    </row>
    <row r="405" s="13" customFormat="1">
      <c r="A405" s="13"/>
      <c r="B405" s="220"/>
      <c r="C405" s="221"/>
      <c r="D405" s="213" t="s">
        <v>134</v>
      </c>
      <c r="E405" s="222" t="s">
        <v>19</v>
      </c>
      <c r="F405" s="223" t="s">
        <v>489</v>
      </c>
      <c r="G405" s="221"/>
      <c r="H405" s="224">
        <v>162</v>
      </c>
      <c r="I405" s="225"/>
      <c r="J405" s="221"/>
      <c r="K405" s="221"/>
      <c r="L405" s="226"/>
      <c r="M405" s="227"/>
      <c r="N405" s="228"/>
      <c r="O405" s="228"/>
      <c r="P405" s="228"/>
      <c r="Q405" s="228"/>
      <c r="R405" s="228"/>
      <c r="S405" s="228"/>
      <c r="T405" s="229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0" t="s">
        <v>134</v>
      </c>
      <c r="AU405" s="230" t="s">
        <v>79</v>
      </c>
      <c r="AV405" s="13" t="s">
        <v>79</v>
      </c>
      <c r="AW405" s="13" t="s">
        <v>33</v>
      </c>
      <c r="AX405" s="13" t="s">
        <v>72</v>
      </c>
      <c r="AY405" s="230" t="s">
        <v>115</v>
      </c>
    </row>
    <row r="406" s="13" customFormat="1">
      <c r="A406" s="13"/>
      <c r="B406" s="220"/>
      <c r="C406" s="221"/>
      <c r="D406" s="213" t="s">
        <v>134</v>
      </c>
      <c r="E406" s="222" t="s">
        <v>19</v>
      </c>
      <c r="F406" s="223" t="s">
        <v>490</v>
      </c>
      <c r="G406" s="221"/>
      <c r="H406" s="224">
        <v>10</v>
      </c>
      <c r="I406" s="225"/>
      <c r="J406" s="221"/>
      <c r="K406" s="221"/>
      <c r="L406" s="226"/>
      <c r="M406" s="227"/>
      <c r="N406" s="228"/>
      <c r="O406" s="228"/>
      <c r="P406" s="228"/>
      <c r="Q406" s="228"/>
      <c r="R406" s="228"/>
      <c r="S406" s="228"/>
      <c r="T406" s="229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0" t="s">
        <v>134</v>
      </c>
      <c r="AU406" s="230" t="s">
        <v>79</v>
      </c>
      <c r="AV406" s="13" t="s">
        <v>79</v>
      </c>
      <c r="AW406" s="13" t="s">
        <v>33</v>
      </c>
      <c r="AX406" s="13" t="s">
        <v>72</v>
      </c>
      <c r="AY406" s="230" t="s">
        <v>115</v>
      </c>
    </row>
    <row r="407" s="15" customFormat="1">
      <c r="A407" s="15"/>
      <c r="B407" s="241"/>
      <c r="C407" s="242"/>
      <c r="D407" s="213" t="s">
        <v>134</v>
      </c>
      <c r="E407" s="243" t="s">
        <v>19</v>
      </c>
      <c r="F407" s="244" t="s">
        <v>151</v>
      </c>
      <c r="G407" s="242"/>
      <c r="H407" s="245">
        <v>172</v>
      </c>
      <c r="I407" s="246"/>
      <c r="J407" s="242"/>
      <c r="K407" s="242"/>
      <c r="L407" s="247"/>
      <c r="M407" s="248"/>
      <c r="N407" s="249"/>
      <c r="O407" s="249"/>
      <c r="P407" s="249"/>
      <c r="Q407" s="249"/>
      <c r="R407" s="249"/>
      <c r="S407" s="249"/>
      <c r="T407" s="250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51" t="s">
        <v>134</v>
      </c>
      <c r="AU407" s="251" t="s">
        <v>79</v>
      </c>
      <c r="AV407" s="15" t="s">
        <v>121</v>
      </c>
      <c r="AW407" s="15" t="s">
        <v>33</v>
      </c>
      <c r="AX407" s="15" t="s">
        <v>77</v>
      </c>
      <c r="AY407" s="251" t="s">
        <v>115</v>
      </c>
    </row>
    <row r="408" s="2" customFormat="1" ht="16.5" customHeight="1">
      <c r="A408" s="41"/>
      <c r="B408" s="42"/>
      <c r="C408" s="200" t="s">
        <v>491</v>
      </c>
      <c r="D408" s="200" t="s">
        <v>117</v>
      </c>
      <c r="E408" s="201" t="s">
        <v>492</v>
      </c>
      <c r="F408" s="202" t="s">
        <v>493</v>
      </c>
      <c r="G408" s="203" t="s">
        <v>128</v>
      </c>
      <c r="H408" s="204">
        <v>105</v>
      </c>
      <c r="I408" s="205"/>
      <c r="J408" s="206">
        <f>ROUND(I408*H408,2)</f>
        <v>0</v>
      </c>
      <c r="K408" s="202" t="s">
        <v>129</v>
      </c>
      <c r="L408" s="47"/>
      <c r="M408" s="207" t="s">
        <v>19</v>
      </c>
      <c r="N408" s="208" t="s">
        <v>43</v>
      </c>
      <c r="O408" s="87"/>
      <c r="P408" s="209">
        <f>O408*H408</f>
        <v>0</v>
      </c>
      <c r="Q408" s="209">
        <v>0</v>
      </c>
      <c r="R408" s="209">
        <f>Q408*H408</f>
        <v>0</v>
      </c>
      <c r="S408" s="209">
        <v>0</v>
      </c>
      <c r="T408" s="210">
        <f>S408*H408</f>
        <v>0</v>
      </c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R408" s="211" t="s">
        <v>121</v>
      </c>
      <c r="AT408" s="211" t="s">
        <v>117</v>
      </c>
      <c r="AU408" s="211" t="s">
        <v>79</v>
      </c>
      <c r="AY408" s="20" t="s">
        <v>115</v>
      </c>
      <c r="BE408" s="212">
        <f>IF(N408="základní",J408,0)</f>
        <v>0</v>
      </c>
      <c r="BF408" s="212">
        <f>IF(N408="snížená",J408,0)</f>
        <v>0</v>
      </c>
      <c r="BG408" s="212">
        <f>IF(N408="zákl. přenesená",J408,0)</f>
        <v>0</v>
      </c>
      <c r="BH408" s="212">
        <f>IF(N408="sníž. přenesená",J408,0)</f>
        <v>0</v>
      </c>
      <c r="BI408" s="212">
        <f>IF(N408="nulová",J408,0)</f>
        <v>0</v>
      </c>
      <c r="BJ408" s="20" t="s">
        <v>77</v>
      </c>
      <c r="BK408" s="212">
        <f>ROUND(I408*H408,2)</f>
        <v>0</v>
      </c>
      <c r="BL408" s="20" t="s">
        <v>121</v>
      </c>
      <c r="BM408" s="211" t="s">
        <v>494</v>
      </c>
    </row>
    <row r="409" s="2" customFormat="1">
      <c r="A409" s="41"/>
      <c r="B409" s="42"/>
      <c r="C409" s="43"/>
      <c r="D409" s="213" t="s">
        <v>123</v>
      </c>
      <c r="E409" s="43"/>
      <c r="F409" s="214" t="s">
        <v>495</v>
      </c>
      <c r="G409" s="43"/>
      <c r="H409" s="43"/>
      <c r="I409" s="215"/>
      <c r="J409" s="43"/>
      <c r="K409" s="43"/>
      <c r="L409" s="47"/>
      <c r="M409" s="216"/>
      <c r="N409" s="217"/>
      <c r="O409" s="87"/>
      <c r="P409" s="87"/>
      <c r="Q409" s="87"/>
      <c r="R409" s="87"/>
      <c r="S409" s="87"/>
      <c r="T409" s="88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T409" s="20" t="s">
        <v>123</v>
      </c>
      <c r="AU409" s="20" t="s">
        <v>79</v>
      </c>
    </row>
    <row r="410" s="2" customFormat="1">
      <c r="A410" s="41"/>
      <c r="B410" s="42"/>
      <c r="C410" s="43"/>
      <c r="D410" s="218" t="s">
        <v>132</v>
      </c>
      <c r="E410" s="43"/>
      <c r="F410" s="219" t="s">
        <v>496</v>
      </c>
      <c r="G410" s="43"/>
      <c r="H410" s="43"/>
      <c r="I410" s="215"/>
      <c r="J410" s="43"/>
      <c r="K410" s="43"/>
      <c r="L410" s="47"/>
      <c r="M410" s="216"/>
      <c r="N410" s="217"/>
      <c r="O410" s="87"/>
      <c r="P410" s="87"/>
      <c r="Q410" s="87"/>
      <c r="R410" s="87"/>
      <c r="S410" s="87"/>
      <c r="T410" s="88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T410" s="20" t="s">
        <v>132</v>
      </c>
      <c r="AU410" s="20" t="s">
        <v>79</v>
      </c>
    </row>
    <row r="411" s="14" customFormat="1">
      <c r="A411" s="14"/>
      <c r="B411" s="231"/>
      <c r="C411" s="232"/>
      <c r="D411" s="213" t="s">
        <v>134</v>
      </c>
      <c r="E411" s="233" t="s">
        <v>19</v>
      </c>
      <c r="F411" s="234" t="s">
        <v>497</v>
      </c>
      <c r="G411" s="232"/>
      <c r="H411" s="233" t="s">
        <v>19</v>
      </c>
      <c r="I411" s="235"/>
      <c r="J411" s="232"/>
      <c r="K411" s="232"/>
      <c r="L411" s="236"/>
      <c r="M411" s="237"/>
      <c r="N411" s="238"/>
      <c r="O411" s="238"/>
      <c r="P411" s="238"/>
      <c r="Q411" s="238"/>
      <c r="R411" s="238"/>
      <c r="S411" s="238"/>
      <c r="T411" s="239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0" t="s">
        <v>134</v>
      </c>
      <c r="AU411" s="240" t="s">
        <v>79</v>
      </c>
      <c r="AV411" s="14" t="s">
        <v>77</v>
      </c>
      <c r="AW411" s="14" t="s">
        <v>33</v>
      </c>
      <c r="AX411" s="14" t="s">
        <v>72</v>
      </c>
      <c r="AY411" s="240" t="s">
        <v>115</v>
      </c>
    </row>
    <row r="412" s="13" customFormat="1">
      <c r="A412" s="13"/>
      <c r="B412" s="220"/>
      <c r="C412" s="221"/>
      <c r="D412" s="213" t="s">
        <v>134</v>
      </c>
      <c r="E412" s="222" t="s">
        <v>19</v>
      </c>
      <c r="F412" s="223" t="s">
        <v>498</v>
      </c>
      <c r="G412" s="221"/>
      <c r="H412" s="224">
        <v>21</v>
      </c>
      <c r="I412" s="225"/>
      <c r="J412" s="221"/>
      <c r="K412" s="221"/>
      <c r="L412" s="226"/>
      <c r="M412" s="227"/>
      <c r="N412" s="228"/>
      <c r="O412" s="228"/>
      <c r="P412" s="228"/>
      <c r="Q412" s="228"/>
      <c r="R412" s="228"/>
      <c r="S412" s="228"/>
      <c r="T412" s="229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0" t="s">
        <v>134</v>
      </c>
      <c r="AU412" s="230" t="s">
        <v>79</v>
      </c>
      <c r="AV412" s="13" t="s">
        <v>79</v>
      </c>
      <c r="AW412" s="13" t="s">
        <v>33</v>
      </c>
      <c r="AX412" s="13" t="s">
        <v>72</v>
      </c>
      <c r="AY412" s="230" t="s">
        <v>115</v>
      </c>
    </row>
    <row r="413" s="13" customFormat="1">
      <c r="A413" s="13"/>
      <c r="B413" s="220"/>
      <c r="C413" s="221"/>
      <c r="D413" s="213" t="s">
        <v>134</v>
      </c>
      <c r="E413" s="222" t="s">
        <v>19</v>
      </c>
      <c r="F413" s="223" t="s">
        <v>499</v>
      </c>
      <c r="G413" s="221"/>
      <c r="H413" s="224">
        <v>68</v>
      </c>
      <c r="I413" s="225"/>
      <c r="J413" s="221"/>
      <c r="K413" s="221"/>
      <c r="L413" s="226"/>
      <c r="M413" s="227"/>
      <c r="N413" s="228"/>
      <c r="O413" s="228"/>
      <c r="P413" s="228"/>
      <c r="Q413" s="228"/>
      <c r="R413" s="228"/>
      <c r="S413" s="228"/>
      <c r="T413" s="229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0" t="s">
        <v>134</v>
      </c>
      <c r="AU413" s="230" t="s">
        <v>79</v>
      </c>
      <c r="AV413" s="13" t="s">
        <v>79</v>
      </c>
      <c r="AW413" s="13" t="s">
        <v>33</v>
      </c>
      <c r="AX413" s="13" t="s">
        <v>72</v>
      </c>
      <c r="AY413" s="230" t="s">
        <v>115</v>
      </c>
    </row>
    <row r="414" s="13" customFormat="1">
      <c r="A414" s="13"/>
      <c r="B414" s="220"/>
      <c r="C414" s="221"/>
      <c r="D414" s="213" t="s">
        <v>134</v>
      </c>
      <c r="E414" s="222" t="s">
        <v>19</v>
      </c>
      <c r="F414" s="223" t="s">
        <v>500</v>
      </c>
      <c r="G414" s="221"/>
      <c r="H414" s="224">
        <v>16</v>
      </c>
      <c r="I414" s="225"/>
      <c r="J414" s="221"/>
      <c r="K414" s="221"/>
      <c r="L414" s="226"/>
      <c r="M414" s="227"/>
      <c r="N414" s="228"/>
      <c r="O414" s="228"/>
      <c r="P414" s="228"/>
      <c r="Q414" s="228"/>
      <c r="R414" s="228"/>
      <c r="S414" s="228"/>
      <c r="T414" s="22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0" t="s">
        <v>134</v>
      </c>
      <c r="AU414" s="230" t="s">
        <v>79</v>
      </c>
      <c r="AV414" s="13" t="s">
        <v>79</v>
      </c>
      <c r="AW414" s="13" t="s">
        <v>33</v>
      </c>
      <c r="AX414" s="13" t="s">
        <v>72</v>
      </c>
      <c r="AY414" s="230" t="s">
        <v>115</v>
      </c>
    </row>
    <row r="415" s="15" customFormat="1">
      <c r="A415" s="15"/>
      <c r="B415" s="241"/>
      <c r="C415" s="242"/>
      <c r="D415" s="213" t="s">
        <v>134</v>
      </c>
      <c r="E415" s="243" t="s">
        <v>19</v>
      </c>
      <c r="F415" s="244" t="s">
        <v>151</v>
      </c>
      <c r="G415" s="242"/>
      <c r="H415" s="245">
        <v>105</v>
      </c>
      <c r="I415" s="246"/>
      <c r="J415" s="242"/>
      <c r="K415" s="242"/>
      <c r="L415" s="247"/>
      <c r="M415" s="248"/>
      <c r="N415" s="249"/>
      <c r="O415" s="249"/>
      <c r="P415" s="249"/>
      <c r="Q415" s="249"/>
      <c r="R415" s="249"/>
      <c r="S415" s="249"/>
      <c r="T415" s="250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51" t="s">
        <v>134</v>
      </c>
      <c r="AU415" s="251" t="s">
        <v>79</v>
      </c>
      <c r="AV415" s="15" t="s">
        <v>121</v>
      </c>
      <c r="AW415" s="15" t="s">
        <v>33</v>
      </c>
      <c r="AX415" s="15" t="s">
        <v>77</v>
      </c>
      <c r="AY415" s="251" t="s">
        <v>115</v>
      </c>
    </row>
    <row r="416" s="2" customFormat="1" ht="16.5" customHeight="1">
      <c r="A416" s="41"/>
      <c r="B416" s="42"/>
      <c r="C416" s="200" t="s">
        <v>501</v>
      </c>
      <c r="D416" s="200" t="s">
        <v>117</v>
      </c>
      <c r="E416" s="201" t="s">
        <v>502</v>
      </c>
      <c r="F416" s="202" t="s">
        <v>503</v>
      </c>
      <c r="G416" s="203" t="s">
        <v>128</v>
      </c>
      <c r="H416" s="204">
        <v>9</v>
      </c>
      <c r="I416" s="205"/>
      <c r="J416" s="206">
        <f>ROUND(I416*H416,2)</f>
        <v>0</v>
      </c>
      <c r="K416" s="202" t="s">
        <v>129</v>
      </c>
      <c r="L416" s="47"/>
      <c r="M416" s="207" t="s">
        <v>19</v>
      </c>
      <c r="N416" s="208" t="s">
        <v>43</v>
      </c>
      <c r="O416" s="87"/>
      <c r="P416" s="209">
        <f>O416*H416</f>
        <v>0</v>
      </c>
      <c r="Q416" s="209">
        <v>0</v>
      </c>
      <c r="R416" s="209">
        <f>Q416*H416</f>
        <v>0</v>
      </c>
      <c r="S416" s="209">
        <v>0</v>
      </c>
      <c r="T416" s="210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11" t="s">
        <v>121</v>
      </c>
      <c r="AT416" s="211" t="s">
        <v>117</v>
      </c>
      <c r="AU416" s="211" t="s">
        <v>79</v>
      </c>
      <c r="AY416" s="20" t="s">
        <v>115</v>
      </c>
      <c r="BE416" s="212">
        <f>IF(N416="základní",J416,0)</f>
        <v>0</v>
      </c>
      <c r="BF416" s="212">
        <f>IF(N416="snížená",J416,0)</f>
        <v>0</v>
      </c>
      <c r="BG416" s="212">
        <f>IF(N416="zákl. přenesená",J416,0)</f>
        <v>0</v>
      </c>
      <c r="BH416" s="212">
        <f>IF(N416="sníž. přenesená",J416,0)</f>
        <v>0</v>
      </c>
      <c r="BI416" s="212">
        <f>IF(N416="nulová",J416,0)</f>
        <v>0</v>
      </c>
      <c r="BJ416" s="20" t="s">
        <v>77</v>
      </c>
      <c r="BK416" s="212">
        <f>ROUND(I416*H416,2)</f>
        <v>0</v>
      </c>
      <c r="BL416" s="20" t="s">
        <v>121</v>
      </c>
      <c r="BM416" s="211" t="s">
        <v>504</v>
      </c>
    </row>
    <row r="417" s="2" customFormat="1">
      <c r="A417" s="41"/>
      <c r="B417" s="42"/>
      <c r="C417" s="43"/>
      <c r="D417" s="213" t="s">
        <v>123</v>
      </c>
      <c r="E417" s="43"/>
      <c r="F417" s="214" t="s">
        <v>505</v>
      </c>
      <c r="G417" s="43"/>
      <c r="H417" s="43"/>
      <c r="I417" s="215"/>
      <c r="J417" s="43"/>
      <c r="K417" s="43"/>
      <c r="L417" s="47"/>
      <c r="M417" s="216"/>
      <c r="N417" s="217"/>
      <c r="O417" s="87"/>
      <c r="P417" s="87"/>
      <c r="Q417" s="87"/>
      <c r="R417" s="87"/>
      <c r="S417" s="87"/>
      <c r="T417" s="88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T417" s="20" t="s">
        <v>123</v>
      </c>
      <c r="AU417" s="20" t="s">
        <v>79</v>
      </c>
    </row>
    <row r="418" s="2" customFormat="1">
      <c r="A418" s="41"/>
      <c r="B418" s="42"/>
      <c r="C418" s="43"/>
      <c r="D418" s="218" t="s">
        <v>132</v>
      </c>
      <c r="E418" s="43"/>
      <c r="F418" s="219" t="s">
        <v>506</v>
      </c>
      <c r="G418" s="43"/>
      <c r="H418" s="43"/>
      <c r="I418" s="215"/>
      <c r="J418" s="43"/>
      <c r="K418" s="43"/>
      <c r="L418" s="47"/>
      <c r="M418" s="216"/>
      <c r="N418" s="217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20" t="s">
        <v>132</v>
      </c>
      <c r="AU418" s="20" t="s">
        <v>79</v>
      </c>
    </row>
    <row r="419" s="14" customFormat="1">
      <c r="A419" s="14"/>
      <c r="B419" s="231"/>
      <c r="C419" s="232"/>
      <c r="D419" s="213" t="s">
        <v>134</v>
      </c>
      <c r="E419" s="233" t="s">
        <v>19</v>
      </c>
      <c r="F419" s="234" t="s">
        <v>497</v>
      </c>
      <c r="G419" s="232"/>
      <c r="H419" s="233" t="s">
        <v>19</v>
      </c>
      <c r="I419" s="235"/>
      <c r="J419" s="232"/>
      <c r="K419" s="232"/>
      <c r="L419" s="236"/>
      <c r="M419" s="237"/>
      <c r="N419" s="238"/>
      <c r="O419" s="238"/>
      <c r="P419" s="238"/>
      <c r="Q419" s="238"/>
      <c r="R419" s="238"/>
      <c r="S419" s="238"/>
      <c r="T419" s="239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40" t="s">
        <v>134</v>
      </c>
      <c r="AU419" s="240" t="s">
        <v>79</v>
      </c>
      <c r="AV419" s="14" t="s">
        <v>77</v>
      </c>
      <c r="AW419" s="14" t="s">
        <v>33</v>
      </c>
      <c r="AX419" s="14" t="s">
        <v>72</v>
      </c>
      <c r="AY419" s="240" t="s">
        <v>115</v>
      </c>
    </row>
    <row r="420" s="13" customFormat="1">
      <c r="A420" s="13"/>
      <c r="B420" s="220"/>
      <c r="C420" s="221"/>
      <c r="D420" s="213" t="s">
        <v>134</v>
      </c>
      <c r="E420" s="222" t="s">
        <v>19</v>
      </c>
      <c r="F420" s="223" t="s">
        <v>507</v>
      </c>
      <c r="G420" s="221"/>
      <c r="H420" s="224">
        <v>9</v>
      </c>
      <c r="I420" s="225"/>
      <c r="J420" s="221"/>
      <c r="K420" s="221"/>
      <c r="L420" s="226"/>
      <c r="M420" s="227"/>
      <c r="N420" s="228"/>
      <c r="O420" s="228"/>
      <c r="P420" s="228"/>
      <c r="Q420" s="228"/>
      <c r="R420" s="228"/>
      <c r="S420" s="228"/>
      <c r="T420" s="22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0" t="s">
        <v>134</v>
      </c>
      <c r="AU420" s="230" t="s">
        <v>79</v>
      </c>
      <c r="AV420" s="13" t="s">
        <v>79</v>
      </c>
      <c r="AW420" s="13" t="s">
        <v>33</v>
      </c>
      <c r="AX420" s="13" t="s">
        <v>77</v>
      </c>
      <c r="AY420" s="230" t="s">
        <v>115</v>
      </c>
    </row>
    <row r="421" s="2" customFormat="1" ht="37.8" customHeight="1">
      <c r="A421" s="41"/>
      <c r="B421" s="42"/>
      <c r="C421" s="200" t="s">
        <v>508</v>
      </c>
      <c r="D421" s="200" t="s">
        <v>117</v>
      </c>
      <c r="E421" s="201" t="s">
        <v>509</v>
      </c>
      <c r="F421" s="202" t="s">
        <v>510</v>
      </c>
      <c r="G421" s="203" t="s">
        <v>128</v>
      </c>
      <c r="H421" s="204">
        <v>57.719999999999999</v>
      </c>
      <c r="I421" s="205"/>
      <c r="J421" s="206">
        <f>ROUND(I421*H421,2)</f>
        <v>0</v>
      </c>
      <c r="K421" s="202" t="s">
        <v>129</v>
      </c>
      <c r="L421" s="47"/>
      <c r="M421" s="207" t="s">
        <v>19</v>
      </c>
      <c r="N421" s="208" t="s">
        <v>43</v>
      </c>
      <c r="O421" s="87"/>
      <c r="P421" s="209">
        <f>O421*H421</f>
        <v>0</v>
      </c>
      <c r="Q421" s="209">
        <v>0</v>
      </c>
      <c r="R421" s="209">
        <f>Q421*H421</f>
        <v>0</v>
      </c>
      <c r="S421" s="209">
        <v>0.0070000000000000001</v>
      </c>
      <c r="T421" s="210">
        <f>S421*H421</f>
        <v>0.40404000000000001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11" t="s">
        <v>121</v>
      </c>
      <c r="AT421" s="211" t="s">
        <v>117</v>
      </c>
      <c r="AU421" s="211" t="s">
        <v>79</v>
      </c>
      <c r="AY421" s="20" t="s">
        <v>115</v>
      </c>
      <c r="BE421" s="212">
        <f>IF(N421="základní",J421,0)</f>
        <v>0</v>
      </c>
      <c r="BF421" s="212">
        <f>IF(N421="snížená",J421,0)</f>
        <v>0</v>
      </c>
      <c r="BG421" s="212">
        <f>IF(N421="zákl. přenesená",J421,0)</f>
        <v>0</v>
      </c>
      <c r="BH421" s="212">
        <f>IF(N421="sníž. přenesená",J421,0)</f>
        <v>0</v>
      </c>
      <c r="BI421" s="212">
        <f>IF(N421="nulová",J421,0)</f>
        <v>0</v>
      </c>
      <c r="BJ421" s="20" t="s">
        <v>77</v>
      </c>
      <c r="BK421" s="212">
        <f>ROUND(I421*H421,2)</f>
        <v>0</v>
      </c>
      <c r="BL421" s="20" t="s">
        <v>121</v>
      </c>
      <c r="BM421" s="211" t="s">
        <v>511</v>
      </c>
    </row>
    <row r="422" s="2" customFormat="1">
      <c r="A422" s="41"/>
      <c r="B422" s="42"/>
      <c r="C422" s="43"/>
      <c r="D422" s="213" t="s">
        <v>123</v>
      </c>
      <c r="E422" s="43"/>
      <c r="F422" s="214" t="s">
        <v>512</v>
      </c>
      <c r="G422" s="43"/>
      <c r="H422" s="43"/>
      <c r="I422" s="215"/>
      <c r="J422" s="43"/>
      <c r="K422" s="43"/>
      <c r="L422" s="47"/>
      <c r="M422" s="216"/>
      <c r="N422" s="217"/>
      <c r="O422" s="87"/>
      <c r="P422" s="87"/>
      <c r="Q422" s="87"/>
      <c r="R422" s="87"/>
      <c r="S422" s="87"/>
      <c r="T422" s="88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T422" s="20" t="s">
        <v>123</v>
      </c>
      <c r="AU422" s="20" t="s">
        <v>79</v>
      </c>
    </row>
    <row r="423" s="2" customFormat="1">
      <c r="A423" s="41"/>
      <c r="B423" s="42"/>
      <c r="C423" s="43"/>
      <c r="D423" s="218" t="s">
        <v>132</v>
      </c>
      <c r="E423" s="43"/>
      <c r="F423" s="219" t="s">
        <v>513</v>
      </c>
      <c r="G423" s="43"/>
      <c r="H423" s="43"/>
      <c r="I423" s="215"/>
      <c r="J423" s="43"/>
      <c r="K423" s="43"/>
      <c r="L423" s="47"/>
      <c r="M423" s="216"/>
      <c r="N423" s="217"/>
      <c r="O423" s="87"/>
      <c r="P423" s="87"/>
      <c r="Q423" s="87"/>
      <c r="R423" s="87"/>
      <c r="S423" s="87"/>
      <c r="T423" s="88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T423" s="20" t="s">
        <v>132</v>
      </c>
      <c r="AU423" s="20" t="s">
        <v>79</v>
      </c>
    </row>
    <row r="424" s="14" customFormat="1">
      <c r="A424" s="14"/>
      <c r="B424" s="231"/>
      <c r="C424" s="232"/>
      <c r="D424" s="213" t="s">
        <v>134</v>
      </c>
      <c r="E424" s="233" t="s">
        <v>19</v>
      </c>
      <c r="F424" s="234" t="s">
        <v>148</v>
      </c>
      <c r="G424" s="232"/>
      <c r="H424" s="233" t="s">
        <v>19</v>
      </c>
      <c r="I424" s="235"/>
      <c r="J424" s="232"/>
      <c r="K424" s="232"/>
      <c r="L424" s="236"/>
      <c r="M424" s="237"/>
      <c r="N424" s="238"/>
      <c r="O424" s="238"/>
      <c r="P424" s="238"/>
      <c r="Q424" s="238"/>
      <c r="R424" s="238"/>
      <c r="S424" s="238"/>
      <c r="T424" s="239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40" t="s">
        <v>134</v>
      </c>
      <c r="AU424" s="240" t="s">
        <v>79</v>
      </c>
      <c r="AV424" s="14" t="s">
        <v>77</v>
      </c>
      <c r="AW424" s="14" t="s">
        <v>33</v>
      </c>
      <c r="AX424" s="14" t="s">
        <v>72</v>
      </c>
      <c r="AY424" s="240" t="s">
        <v>115</v>
      </c>
    </row>
    <row r="425" s="13" customFormat="1">
      <c r="A425" s="13"/>
      <c r="B425" s="220"/>
      <c r="C425" s="221"/>
      <c r="D425" s="213" t="s">
        <v>134</v>
      </c>
      <c r="E425" s="222" t="s">
        <v>19</v>
      </c>
      <c r="F425" s="223" t="s">
        <v>149</v>
      </c>
      <c r="G425" s="221"/>
      <c r="H425" s="224">
        <v>49.920000000000002</v>
      </c>
      <c r="I425" s="225"/>
      <c r="J425" s="221"/>
      <c r="K425" s="221"/>
      <c r="L425" s="226"/>
      <c r="M425" s="227"/>
      <c r="N425" s="228"/>
      <c r="O425" s="228"/>
      <c r="P425" s="228"/>
      <c r="Q425" s="228"/>
      <c r="R425" s="228"/>
      <c r="S425" s="228"/>
      <c r="T425" s="229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0" t="s">
        <v>134</v>
      </c>
      <c r="AU425" s="230" t="s">
        <v>79</v>
      </c>
      <c r="AV425" s="13" t="s">
        <v>79</v>
      </c>
      <c r="AW425" s="13" t="s">
        <v>33</v>
      </c>
      <c r="AX425" s="13" t="s">
        <v>72</v>
      </c>
      <c r="AY425" s="230" t="s">
        <v>115</v>
      </c>
    </row>
    <row r="426" s="13" customFormat="1">
      <c r="A426" s="13"/>
      <c r="B426" s="220"/>
      <c r="C426" s="221"/>
      <c r="D426" s="213" t="s">
        <v>134</v>
      </c>
      <c r="E426" s="222" t="s">
        <v>19</v>
      </c>
      <c r="F426" s="223" t="s">
        <v>150</v>
      </c>
      <c r="G426" s="221"/>
      <c r="H426" s="224">
        <v>7.7999999999999998</v>
      </c>
      <c r="I426" s="225"/>
      <c r="J426" s="221"/>
      <c r="K426" s="221"/>
      <c r="L426" s="226"/>
      <c r="M426" s="227"/>
      <c r="N426" s="228"/>
      <c r="O426" s="228"/>
      <c r="P426" s="228"/>
      <c r="Q426" s="228"/>
      <c r="R426" s="228"/>
      <c r="S426" s="228"/>
      <c r="T426" s="229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0" t="s">
        <v>134</v>
      </c>
      <c r="AU426" s="230" t="s">
        <v>79</v>
      </c>
      <c r="AV426" s="13" t="s">
        <v>79</v>
      </c>
      <c r="AW426" s="13" t="s">
        <v>33</v>
      </c>
      <c r="AX426" s="13" t="s">
        <v>72</v>
      </c>
      <c r="AY426" s="230" t="s">
        <v>115</v>
      </c>
    </row>
    <row r="427" s="15" customFormat="1">
      <c r="A427" s="15"/>
      <c r="B427" s="241"/>
      <c r="C427" s="242"/>
      <c r="D427" s="213" t="s">
        <v>134</v>
      </c>
      <c r="E427" s="243" t="s">
        <v>19</v>
      </c>
      <c r="F427" s="244" t="s">
        <v>151</v>
      </c>
      <c r="G427" s="242"/>
      <c r="H427" s="245">
        <v>57.719999999999999</v>
      </c>
      <c r="I427" s="246"/>
      <c r="J427" s="242"/>
      <c r="K427" s="242"/>
      <c r="L427" s="247"/>
      <c r="M427" s="248"/>
      <c r="N427" s="249"/>
      <c r="O427" s="249"/>
      <c r="P427" s="249"/>
      <c r="Q427" s="249"/>
      <c r="R427" s="249"/>
      <c r="S427" s="249"/>
      <c r="T427" s="250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51" t="s">
        <v>134</v>
      </c>
      <c r="AU427" s="251" t="s">
        <v>79</v>
      </c>
      <c r="AV427" s="15" t="s">
        <v>121</v>
      </c>
      <c r="AW427" s="15" t="s">
        <v>33</v>
      </c>
      <c r="AX427" s="15" t="s">
        <v>77</v>
      </c>
      <c r="AY427" s="251" t="s">
        <v>115</v>
      </c>
    </row>
    <row r="428" s="2" customFormat="1" ht="37.8" customHeight="1">
      <c r="A428" s="41"/>
      <c r="B428" s="42"/>
      <c r="C428" s="200" t="s">
        <v>514</v>
      </c>
      <c r="D428" s="200" t="s">
        <v>117</v>
      </c>
      <c r="E428" s="201" t="s">
        <v>515</v>
      </c>
      <c r="F428" s="202" t="s">
        <v>516</v>
      </c>
      <c r="G428" s="203" t="s">
        <v>128</v>
      </c>
      <c r="H428" s="204">
        <v>34.25</v>
      </c>
      <c r="I428" s="205"/>
      <c r="J428" s="206">
        <f>ROUND(I428*H428,2)</f>
        <v>0</v>
      </c>
      <c r="K428" s="202" t="s">
        <v>129</v>
      </c>
      <c r="L428" s="47"/>
      <c r="M428" s="207" t="s">
        <v>19</v>
      </c>
      <c r="N428" s="208" t="s">
        <v>43</v>
      </c>
      <c r="O428" s="87"/>
      <c r="P428" s="209">
        <f>O428*H428</f>
        <v>0</v>
      </c>
      <c r="Q428" s="209">
        <v>0</v>
      </c>
      <c r="R428" s="209">
        <f>Q428*H428</f>
        <v>0</v>
      </c>
      <c r="S428" s="209">
        <v>0.014</v>
      </c>
      <c r="T428" s="210">
        <f>S428*H428</f>
        <v>0.47950000000000004</v>
      </c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R428" s="211" t="s">
        <v>121</v>
      </c>
      <c r="AT428" s="211" t="s">
        <v>117</v>
      </c>
      <c r="AU428" s="211" t="s">
        <v>79</v>
      </c>
      <c r="AY428" s="20" t="s">
        <v>115</v>
      </c>
      <c r="BE428" s="212">
        <f>IF(N428="základní",J428,0)</f>
        <v>0</v>
      </c>
      <c r="BF428" s="212">
        <f>IF(N428="snížená",J428,0)</f>
        <v>0</v>
      </c>
      <c r="BG428" s="212">
        <f>IF(N428="zákl. přenesená",J428,0)</f>
        <v>0</v>
      </c>
      <c r="BH428" s="212">
        <f>IF(N428="sníž. přenesená",J428,0)</f>
        <v>0</v>
      </c>
      <c r="BI428" s="212">
        <f>IF(N428="nulová",J428,0)</f>
        <v>0</v>
      </c>
      <c r="BJ428" s="20" t="s">
        <v>77</v>
      </c>
      <c r="BK428" s="212">
        <f>ROUND(I428*H428,2)</f>
        <v>0</v>
      </c>
      <c r="BL428" s="20" t="s">
        <v>121</v>
      </c>
      <c r="BM428" s="211" t="s">
        <v>517</v>
      </c>
    </row>
    <row r="429" s="2" customFormat="1">
      <c r="A429" s="41"/>
      <c r="B429" s="42"/>
      <c r="C429" s="43"/>
      <c r="D429" s="213" t="s">
        <v>123</v>
      </c>
      <c r="E429" s="43"/>
      <c r="F429" s="214" t="s">
        <v>518</v>
      </c>
      <c r="G429" s="43"/>
      <c r="H429" s="43"/>
      <c r="I429" s="215"/>
      <c r="J429" s="43"/>
      <c r="K429" s="43"/>
      <c r="L429" s="47"/>
      <c r="M429" s="216"/>
      <c r="N429" s="217"/>
      <c r="O429" s="87"/>
      <c r="P429" s="87"/>
      <c r="Q429" s="87"/>
      <c r="R429" s="87"/>
      <c r="S429" s="87"/>
      <c r="T429" s="88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T429" s="20" t="s">
        <v>123</v>
      </c>
      <c r="AU429" s="20" t="s">
        <v>79</v>
      </c>
    </row>
    <row r="430" s="2" customFormat="1">
      <c r="A430" s="41"/>
      <c r="B430" s="42"/>
      <c r="C430" s="43"/>
      <c r="D430" s="218" t="s">
        <v>132</v>
      </c>
      <c r="E430" s="43"/>
      <c r="F430" s="219" t="s">
        <v>519</v>
      </c>
      <c r="G430" s="43"/>
      <c r="H430" s="43"/>
      <c r="I430" s="215"/>
      <c r="J430" s="43"/>
      <c r="K430" s="43"/>
      <c r="L430" s="47"/>
      <c r="M430" s="216"/>
      <c r="N430" s="217"/>
      <c r="O430" s="87"/>
      <c r="P430" s="87"/>
      <c r="Q430" s="87"/>
      <c r="R430" s="87"/>
      <c r="S430" s="87"/>
      <c r="T430" s="88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T430" s="20" t="s">
        <v>132</v>
      </c>
      <c r="AU430" s="20" t="s">
        <v>79</v>
      </c>
    </row>
    <row r="431" s="14" customFormat="1">
      <c r="A431" s="14"/>
      <c r="B431" s="231"/>
      <c r="C431" s="232"/>
      <c r="D431" s="213" t="s">
        <v>134</v>
      </c>
      <c r="E431" s="233" t="s">
        <v>19</v>
      </c>
      <c r="F431" s="234" t="s">
        <v>197</v>
      </c>
      <c r="G431" s="232"/>
      <c r="H431" s="233" t="s">
        <v>19</v>
      </c>
      <c r="I431" s="235"/>
      <c r="J431" s="232"/>
      <c r="K431" s="232"/>
      <c r="L431" s="236"/>
      <c r="M431" s="237"/>
      <c r="N431" s="238"/>
      <c r="O431" s="238"/>
      <c r="P431" s="238"/>
      <c r="Q431" s="238"/>
      <c r="R431" s="238"/>
      <c r="S431" s="238"/>
      <c r="T431" s="239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40" t="s">
        <v>134</v>
      </c>
      <c r="AU431" s="240" t="s">
        <v>79</v>
      </c>
      <c r="AV431" s="14" t="s">
        <v>77</v>
      </c>
      <c r="AW431" s="14" t="s">
        <v>33</v>
      </c>
      <c r="AX431" s="14" t="s">
        <v>72</v>
      </c>
      <c r="AY431" s="240" t="s">
        <v>115</v>
      </c>
    </row>
    <row r="432" s="13" customFormat="1">
      <c r="A432" s="13"/>
      <c r="B432" s="220"/>
      <c r="C432" s="221"/>
      <c r="D432" s="213" t="s">
        <v>134</v>
      </c>
      <c r="E432" s="222" t="s">
        <v>19</v>
      </c>
      <c r="F432" s="223" t="s">
        <v>198</v>
      </c>
      <c r="G432" s="221"/>
      <c r="H432" s="224">
        <v>34.25</v>
      </c>
      <c r="I432" s="225"/>
      <c r="J432" s="221"/>
      <c r="K432" s="221"/>
      <c r="L432" s="226"/>
      <c r="M432" s="227"/>
      <c r="N432" s="228"/>
      <c r="O432" s="228"/>
      <c r="P432" s="228"/>
      <c r="Q432" s="228"/>
      <c r="R432" s="228"/>
      <c r="S432" s="228"/>
      <c r="T432" s="229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0" t="s">
        <v>134</v>
      </c>
      <c r="AU432" s="230" t="s">
        <v>79</v>
      </c>
      <c r="AV432" s="13" t="s">
        <v>79</v>
      </c>
      <c r="AW432" s="13" t="s">
        <v>33</v>
      </c>
      <c r="AX432" s="13" t="s">
        <v>77</v>
      </c>
      <c r="AY432" s="230" t="s">
        <v>115</v>
      </c>
    </row>
    <row r="433" s="2" customFormat="1" ht="37.8" customHeight="1">
      <c r="A433" s="41"/>
      <c r="B433" s="42"/>
      <c r="C433" s="200" t="s">
        <v>520</v>
      </c>
      <c r="D433" s="200" t="s">
        <v>117</v>
      </c>
      <c r="E433" s="201" t="s">
        <v>521</v>
      </c>
      <c r="F433" s="202" t="s">
        <v>522</v>
      </c>
      <c r="G433" s="203" t="s">
        <v>128</v>
      </c>
      <c r="H433" s="204">
        <v>24.32</v>
      </c>
      <c r="I433" s="205"/>
      <c r="J433" s="206">
        <f>ROUND(I433*H433,2)</f>
        <v>0</v>
      </c>
      <c r="K433" s="202" t="s">
        <v>129</v>
      </c>
      <c r="L433" s="47"/>
      <c r="M433" s="207" t="s">
        <v>19</v>
      </c>
      <c r="N433" s="208" t="s">
        <v>43</v>
      </c>
      <c r="O433" s="87"/>
      <c r="P433" s="209">
        <f>O433*H433</f>
        <v>0</v>
      </c>
      <c r="Q433" s="209">
        <v>0</v>
      </c>
      <c r="R433" s="209">
        <f>Q433*H433</f>
        <v>0</v>
      </c>
      <c r="S433" s="209">
        <v>0.021999999999999999</v>
      </c>
      <c r="T433" s="210">
        <f>S433*H433</f>
        <v>0.53503999999999996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11" t="s">
        <v>121</v>
      </c>
      <c r="AT433" s="211" t="s">
        <v>117</v>
      </c>
      <c r="AU433" s="211" t="s">
        <v>79</v>
      </c>
      <c r="AY433" s="20" t="s">
        <v>115</v>
      </c>
      <c r="BE433" s="212">
        <f>IF(N433="základní",J433,0)</f>
        <v>0</v>
      </c>
      <c r="BF433" s="212">
        <f>IF(N433="snížená",J433,0)</f>
        <v>0</v>
      </c>
      <c r="BG433" s="212">
        <f>IF(N433="zákl. přenesená",J433,0)</f>
        <v>0</v>
      </c>
      <c r="BH433" s="212">
        <f>IF(N433="sníž. přenesená",J433,0)</f>
        <v>0</v>
      </c>
      <c r="BI433" s="212">
        <f>IF(N433="nulová",J433,0)</f>
        <v>0</v>
      </c>
      <c r="BJ433" s="20" t="s">
        <v>77</v>
      </c>
      <c r="BK433" s="212">
        <f>ROUND(I433*H433,2)</f>
        <v>0</v>
      </c>
      <c r="BL433" s="20" t="s">
        <v>121</v>
      </c>
      <c r="BM433" s="211" t="s">
        <v>523</v>
      </c>
    </row>
    <row r="434" s="2" customFormat="1">
      <c r="A434" s="41"/>
      <c r="B434" s="42"/>
      <c r="C434" s="43"/>
      <c r="D434" s="213" t="s">
        <v>123</v>
      </c>
      <c r="E434" s="43"/>
      <c r="F434" s="214" t="s">
        <v>524</v>
      </c>
      <c r="G434" s="43"/>
      <c r="H434" s="43"/>
      <c r="I434" s="215"/>
      <c r="J434" s="43"/>
      <c r="K434" s="43"/>
      <c r="L434" s="47"/>
      <c r="M434" s="216"/>
      <c r="N434" s="217"/>
      <c r="O434" s="87"/>
      <c r="P434" s="87"/>
      <c r="Q434" s="87"/>
      <c r="R434" s="87"/>
      <c r="S434" s="87"/>
      <c r="T434" s="88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T434" s="20" t="s">
        <v>123</v>
      </c>
      <c r="AU434" s="20" t="s">
        <v>79</v>
      </c>
    </row>
    <row r="435" s="2" customFormat="1">
      <c r="A435" s="41"/>
      <c r="B435" s="42"/>
      <c r="C435" s="43"/>
      <c r="D435" s="218" t="s">
        <v>132</v>
      </c>
      <c r="E435" s="43"/>
      <c r="F435" s="219" t="s">
        <v>525</v>
      </c>
      <c r="G435" s="43"/>
      <c r="H435" s="43"/>
      <c r="I435" s="215"/>
      <c r="J435" s="43"/>
      <c r="K435" s="43"/>
      <c r="L435" s="47"/>
      <c r="M435" s="216"/>
      <c r="N435" s="217"/>
      <c r="O435" s="87"/>
      <c r="P435" s="87"/>
      <c r="Q435" s="87"/>
      <c r="R435" s="87"/>
      <c r="S435" s="87"/>
      <c r="T435" s="88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T435" s="20" t="s">
        <v>132</v>
      </c>
      <c r="AU435" s="20" t="s">
        <v>79</v>
      </c>
    </row>
    <row r="436" s="14" customFormat="1">
      <c r="A436" s="14"/>
      <c r="B436" s="231"/>
      <c r="C436" s="232"/>
      <c r="D436" s="213" t="s">
        <v>134</v>
      </c>
      <c r="E436" s="233" t="s">
        <v>19</v>
      </c>
      <c r="F436" s="234" t="s">
        <v>148</v>
      </c>
      <c r="G436" s="232"/>
      <c r="H436" s="233" t="s">
        <v>19</v>
      </c>
      <c r="I436" s="235"/>
      <c r="J436" s="232"/>
      <c r="K436" s="232"/>
      <c r="L436" s="236"/>
      <c r="M436" s="237"/>
      <c r="N436" s="238"/>
      <c r="O436" s="238"/>
      <c r="P436" s="238"/>
      <c r="Q436" s="238"/>
      <c r="R436" s="238"/>
      <c r="S436" s="238"/>
      <c r="T436" s="239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0" t="s">
        <v>134</v>
      </c>
      <c r="AU436" s="240" t="s">
        <v>79</v>
      </c>
      <c r="AV436" s="14" t="s">
        <v>77</v>
      </c>
      <c r="AW436" s="14" t="s">
        <v>33</v>
      </c>
      <c r="AX436" s="14" t="s">
        <v>72</v>
      </c>
      <c r="AY436" s="240" t="s">
        <v>115</v>
      </c>
    </row>
    <row r="437" s="13" customFormat="1">
      <c r="A437" s="13"/>
      <c r="B437" s="220"/>
      <c r="C437" s="221"/>
      <c r="D437" s="213" t="s">
        <v>134</v>
      </c>
      <c r="E437" s="222" t="s">
        <v>19</v>
      </c>
      <c r="F437" s="223" t="s">
        <v>190</v>
      </c>
      <c r="G437" s="221"/>
      <c r="H437" s="224">
        <v>24.32</v>
      </c>
      <c r="I437" s="225"/>
      <c r="J437" s="221"/>
      <c r="K437" s="221"/>
      <c r="L437" s="226"/>
      <c r="M437" s="227"/>
      <c r="N437" s="228"/>
      <c r="O437" s="228"/>
      <c r="P437" s="228"/>
      <c r="Q437" s="228"/>
      <c r="R437" s="228"/>
      <c r="S437" s="228"/>
      <c r="T437" s="229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0" t="s">
        <v>134</v>
      </c>
      <c r="AU437" s="230" t="s">
        <v>79</v>
      </c>
      <c r="AV437" s="13" t="s">
        <v>79</v>
      </c>
      <c r="AW437" s="13" t="s">
        <v>33</v>
      </c>
      <c r="AX437" s="13" t="s">
        <v>77</v>
      </c>
      <c r="AY437" s="230" t="s">
        <v>115</v>
      </c>
    </row>
    <row r="438" s="12" customFormat="1" ht="22.8" customHeight="1">
      <c r="A438" s="12"/>
      <c r="B438" s="184"/>
      <c r="C438" s="185"/>
      <c r="D438" s="186" t="s">
        <v>71</v>
      </c>
      <c r="E438" s="198" t="s">
        <v>526</v>
      </c>
      <c r="F438" s="198" t="s">
        <v>527</v>
      </c>
      <c r="G438" s="185"/>
      <c r="H438" s="185"/>
      <c r="I438" s="188"/>
      <c r="J438" s="199">
        <f>BK438</f>
        <v>0</v>
      </c>
      <c r="K438" s="185"/>
      <c r="L438" s="190"/>
      <c r="M438" s="191"/>
      <c r="N438" s="192"/>
      <c r="O438" s="192"/>
      <c r="P438" s="193">
        <f>SUM(P439:P455)</f>
        <v>0</v>
      </c>
      <c r="Q438" s="192"/>
      <c r="R438" s="193">
        <f>SUM(R439:R455)</f>
        <v>0</v>
      </c>
      <c r="S438" s="192"/>
      <c r="T438" s="194">
        <f>SUM(T439:T455)</f>
        <v>0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195" t="s">
        <v>77</v>
      </c>
      <c r="AT438" s="196" t="s">
        <v>71</v>
      </c>
      <c r="AU438" s="196" t="s">
        <v>77</v>
      </c>
      <c r="AY438" s="195" t="s">
        <v>115</v>
      </c>
      <c r="BK438" s="197">
        <f>SUM(BK439:BK455)</f>
        <v>0</v>
      </c>
    </row>
    <row r="439" s="2" customFormat="1" ht="24.15" customHeight="1">
      <c r="A439" s="41"/>
      <c r="B439" s="42"/>
      <c r="C439" s="200" t="s">
        <v>528</v>
      </c>
      <c r="D439" s="200" t="s">
        <v>117</v>
      </c>
      <c r="E439" s="201" t="s">
        <v>529</v>
      </c>
      <c r="F439" s="202" t="s">
        <v>530</v>
      </c>
      <c r="G439" s="203" t="s">
        <v>531</v>
      </c>
      <c r="H439" s="204">
        <v>4.6719999999999997</v>
      </c>
      <c r="I439" s="205"/>
      <c r="J439" s="206">
        <f>ROUND(I439*H439,2)</f>
        <v>0</v>
      </c>
      <c r="K439" s="202" t="s">
        <v>129</v>
      </c>
      <c r="L439" s="47"/>
      <c r="M439" s="207" t="s">
        <v>19</v>
      </c>
      <c r="N439" s="208" t="s">
        <v>43</v>
      </c>
      <c r="O439" s="87"/>
      <c r="P439" s="209">
        <f>O439*H439</f>
        <v>0</v>
      </c>
      <c r="Q439" s="209">
        <v>0</v>
      </c>
      <c r="R439" s="209">
        <f>Q439*H439</f>
        <v>0</v>
      </c>
      <c r="S439" s="209">
        <v>0</v>
      </c>
      <c r="T439" s="210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11" t="s">
        <v>121</v>
      </c>
      <c r="AT439" s="211" t="s">
        <v>117</v>
      </c>
      <c r="AU439" s="211" t="s">
        <v>79</v>
      </c>
      <c r="AY439" s="20" t="s">
        <v>115</v>
      </c>
      <c r="BE439" s="212">
        <f>IF(N439="základní",J439,0)</f>
        <v>0</v>
      </c>
      <c r="BF439" s="212">
        <f>IF(N439="snížená",J439,0)</f>
        <v>0</v>
      </c>
      <c r="BG439" s="212">
        <f>IF(N439="zákl. přenesená",J439,0)</f>
        <v>0</v>
      </c>
      <c r="BH439" s="212">
        <f>IF(N439="sníž. přenesená",J439,0)</f>
        <v>0</v>
      </c>
      <c r="BI439" s="212">
        <f>IF(N439="nulová",J439,0)</f>
        <v>0</v>
      </c>
      <c r="BJ439" s="20" t="s">
        <v>77</v>
      </c>
      <c r="BK439" s="212">
        <f>ROUND(I439*H439,2)</f>
        <v>0</v>
      </c>
      <c r="BL439" s="20" t="s">
        <v>121</v>
      </c>
      <c r="BM439" s="211" t="s">
        <v>532</v>
      </c>
    </row>
    <row r="440" s="2" customFormat="1">
      <c r="A440" s="41"/>
      <c r="B440" s="42"/>
      <c r="C440" s="43"/>
      <c r="D440" s="213" t="s">
        <v>123</v>
      </c>
      <c r="E440" s="43"/>
      <c r="F440" s="214" t="s">
        <v>533</v>
      </c>
      <c r="G440" s="43"/>
      <c r="H440" s="43"/>
      <c r="I440" s="215"/>
      <c r="J440" s="43"/>
      <c r="K440" s="43"/>
      <c r="L440" s="47"/>
      <c r="M440" s="216"/>
      <c r="N440" s="217"/>
      <c r="O440" s="87"/>
      <c r="P440" s="87"/>
      <c r="Q440" s="87"/>
      <c r="R440" s="87"/>
      <c r="S440" s="87"/>
      <c r="T440" s="88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T440" s="20" t="s">
        <v>123</v>
      </c>
      <c r="AU440" s="20" t="s">
        <v>79</v>
      </c>
    </row>
    <row r="441" s="2" customFormat="1">
      <c r="A441" s="41"/>
      <c r="B441" s="42"/>
      <c r="C441" s="43"/>
      <c r="D441" s="218" t="s">
        <v>132</v>
      </c>
      <c r="E441" s="43"/>
      <c r="F441" s="219" t="s">
        <v>534</v>
      </c>
      <c r="G441" s="43"/>
      <c r="H441" s="43"/>
      <c r="I441" s="215"/>
      <c r="J441" s="43"/>
      <c r="K441" s="43"/>
      <c r="L441" s="47"/>
      <c r="M441" s="216"/>
      <c r="N441" s="217"/>
      <c r="O441" s="87"/>
      <c r="P441" s="87"/>
      <c r="Q441" s="87"/>
      <c r="R441" s="87"/>
      <c r="S441" s="87"/>
      <c r="T441" s="88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T441" s="20" t="s">
        <v>132</v>
      </c>
      <c r="AU441" s="20" t="s">
        <v>79</v>
      </c>
    </row>
    <row r="442" s="2" customFormat="1" ht="33" customHeight="1">
      <c r="A442" s="41"/>
      <c r="B442" s="42"/>
      <c r="C442" s="200" t="s">
        <v>535</v>
      </c>
      <c r="D442" s="200" t="s">
        <v>117</v>
      </c>
      <c r="E442" s="201" t="s">
        <v>536</v>
      </c>
      <c r="F442" s="202" t="s">
        <v>537</v>
      </c>
      <c r="G442" s="203" t="s">
        <v>531</v>
      </c>
      <c r="H442" s="204">
        <v>23.359999999999999</v>
      </c>
      <c r="I442" s="205"/>
      <c r="J442" s="206">
        <f>ROUND(I442*H442,2)</f>
        <v>0</v>
      </c>
      <c r="K442" s="202" t="s">
        <v>129</v>
      </c>
      <c r="L442" s="47"/>
      <c r="M442" s="207" t="s">
        <v>19</v>
      </c>
      <c r="N442" s="208" t="s">
        <v>43</v>
      </c>
      <c r="O442" s="87"/>
      <c r="P442" s="209">
        <f>O442*H442</f>
        <v>0</v>
      </c>
      <c r="Q442" s="209">
        <v>0</v>
      </c>
      <c r="R442" s="209">
        <f>Q442*H442</f>
        <v>0</v>
      </c>
      <c r="S442" s="209">
        <v>0</v>
      </c>
      <c r="T442" s="210">
        <f>S442*H442</f>
        <v>0</v>
      </c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R442" s="211" t="s">
        <v>121</v>
      </c>
      <c r="AT442" s="211" t="s">
        <v>117</v>
      </c>
      <c r="AU442" s="211" t="s">
        <v>79</v>
      </c>
      <c r="AY442" s="20" t="s">
        <v>115</v>
      </c>
      <c r="BE442" s="212">
        <f>IF(N442="základní",J442,0)</f>
        <v>0</v>
      </c>
      <c r="BF442" s="212">
        <f>IF(N442="snížená",J442,0)</f>
        <v>0</v>
      </c>
      <c r="BG442" s="212">
        <f>IF(N442="zákl. přenesená",J442,0)</f>
        <v>0</v>
      </c>
      <c r="BH442" s="212">
        <f>IF(N442="sníž. přenesená",J442,0)</f>
        <v>0</v>
      </c>
      <c r="BI442" s="212">
        <f>IF(N442="nulová",J442,0)</f>
        <v>0</v>
      </c>
      <c r="BJ442" s="20" t="s">
        <v>77</v>
      </c>
      <c r="BK442" s="212">
        <f>ROUND(I442*H442,2)</f>
        <v>0</v>
      </c>
      <c r="BL442" s="20" t="s">
        <v>121</v>
      </c>
      <c r="BM442" s="211" t="s">
        <v>538</v>
      </c>
    </row>
    <row r="443" s="2" customFormat="1">
      <c r="A443" s="41"/>
      <c r="B443" s="42"/>
      <c r="C443" s="43"/>
      <c r="D443" s="213" t="s">
        <v>123</v>
      </c>
      <c r="E443" s="43"/>
      <c r="F443" s="214" t="s">
        <v>539</v>
      </c>
      <c r="G443" s="43"/>
      <c r="H443" s="43"/>
      <c r="I443" s="215"/>
      <c r="J443" s="43"/>
      <c r="K443" s="43"/>
      <c r="L443" s="47"/>
      <c r="M443" s="216"/>
      <c r="N443" s="217"/>
      <c r="O443" s="87"/>
      <c r="P443" s="87"/>
      <c r="Q443" s="87"/>
      <c r="R443" s="87"/>
      <c r="S443" s="87"/>
      <c r="T443" s="88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T443" s="20" t="s">
        <v>123</v>
      </c>
      <c r="AU443" s="20" t="s">
        <v>79</v>
      </c>
    </row>
    <row r="444" s="2" customFormat="1">
      <c r="A444" s="41"/>
      <c r="B444" s="42"/>
      <c r="C444" s="43"/>
      <c r="D444" s="218" t="s">
        <v>132</v>
      </c>
      <c r="E444" s="43"/>
      <c r="F444" s="219" t="s">
        <v>540</v>
      </c>
      <c r="G444" s="43"/>
      <c r="H444" s="43"/>
      <c r="I444" s="215"/>
      <c r="J444" s="43"/>
      <c r="K444" s="43"/>
      <c r="L444" s="47"/>
      <c r="M444" s="216"/>
      <c r="N444" s="217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20" t="s">
        <v>132</v>
      </c>
      <c r="AU444" s="20" t="s">
        <v>79</v>
      </c>
    </row>
    <row r="445" s="13" customFormat="1">
      <c r="A445" s="13"/>
      <c r="B445" s="220"/>
      <c r="C445" s="221"/>
      <c r="D445" s="213" t="s">
        <v>134</v>
      </c>
      <c r="E445" s="221"/>
      <c r="F445" s="223" t="s">
        <v>541</v>
      </c>
      <c r="G445" s="221"/>
      <c r="H445" s="224">
        <v>23.359999999999999</v>
      </c>
      <c r="I445" s="225"/>
      <c r="J445" s="221"/>
      <c r="K445" s="221"/>
      <c r="L445" s="226"/>
      <c r="M445" s="227"/>
      <c r="N445" s="228"/>
      <c r="O445" s="228"/>
      <c r="P445" s="228"/>
      <c r="Q445" s="228"/>
      <c r="R445" s="228"/>
      <c r="S445" s="228"/>
      <c r="T445" s="229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0" t="s">
        <v>134</v>
      </c>
      <c r="AU445" s="230" t="s">
        <v>79</v>
      </c>
      <c r="AV445" s="13" t="s">
        <v>79</v>
      </c>
      <c r="AW445" s="13" t="s">
        <v>4</v>
      </c>
      <c r="AX445" s="13" t="s">
        <v>77</v>
      </c>
      <c r="AY445" s="230" t="s">
        <v>115</v>
      </c>
    </row>
    <row r="446" s="2" customFormat="1" ht="24.15" customHeight="1">
      <c r="A446" s="41"/>
      <c r="B446" s="42"/>
      <c r="C446" s="200" t="s">
        <v>542</v>
      </c>
      <c r="D446" s="200" t="s">
        <v>117</v>
      </c>
      <c r="E446" s="201" t="s">
        <v>543</v>
      </c>
      <c r="F446" s="202" t="s">
        <v>544</v>
      </c>
      <c r="G446" s="203" t="s">
        <v>531</v>
      </c>
      <c r="H446" s="204">
        <v>4.6719999999999997</v>
      </c>
      <c r="I446" s="205"/>
      <c r="J446" s="206">
        <f>ROUND(I446*H446,2)</f>
        <v>0</v>
      </c>
      <c r="K446" s="202" t="s">
        <v>129</v>
      </c>
      <c r="L446" s="47"/>
      <c r="M446" s="207" t="s">
        <v>19</v>
      </c>
      <c r="N446" s="208" t="s">
        <v>43</v>
      </c>
      <c r="O446" s="87"/>
      <c r="P446" s="209">
        <f>O446*H446</f>
        <v>0</v>
      </c>
      <c r="Q446" s="209">
        <v>0</v>
      </c>
      <c r="R446" s="209">
        <f>Q446*H446</f>
        <v>0</v>
      </c>
      <c r="S446" s="209">
        <v>0</v>
      </c>
      <c r="T446" s="210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11" t="s">
        <v>121</v>
      </c>
      <c r="AT446" s="211" t="s">
        <v>117</v>
      </c>
      <c r="AU446" s="211" t="s">
        <v>79</v>
      </c>
      <c r="AY446" s="20" t="s">
        <v>115</v>
      </c>
      <c r="BE446" s="212">
        <f>IF(N446="základní",J446,0)</f>
        <v>0</v>
      </c>
      <c r="BF446" s="212">
        <f>IF(N446="snížená",J446,0)</f>
        <v>0</v>
      </c>
      <c r="BG446" s="212">
        <f>IF(N446="zákl. přenesená",J446,0)</f>
        <v>0</v>
      </c>
      <c r="BH446" s="212">
        <f>IF(N446="sníž. přenesená",J446,0)</f>
        <v>0</v>
      </c>
      <c r="BI446" s="212">
        <f>IF(N446="nulová",J446,0)</f>
        <v>0</v>
      </c>
      <c r="BJ446" s="20" t="s">
        <v>77</v>
      </c>
      <c r="BK446" s="212">
        <f>ROUND(I446*H446,2)</f>
        <v>0</v>
      </c>
      <c r="BL446" s="20" t="s">
        <v>121</v>
      </c>
      <c r="BM446" s="211" t="s">
        <v>545</v>
      </c>
    </row>
    <row r="447" s="2" customFormat="1">
      <c r="A447" s="41"/>
      <c r="B447" s="42"/>
      <c r="C447" s="43"/>
      <c r="D447" s="213" t="s">
        <v>123</v>
      </c>
      <c r="E447" s="43"/>
      <c r="F447" s="214" t="s">
        <v>546</v>
      </c>
      <c r="G447" s="43"/>
      <c r="H447" s="43"/>
      <c r="I447" s="215"/>
      <c r="J447" s="43"/>
      <c r="K447" s="43"/>
      <c r="L447" s="47"/>
      <c r="M447" s="216"/>
      <c r="N447" s="217"/>
      <c r="O447" s="87"/>
      <c r="P447" s="87"/>
      <c r="Q447" s="87"/>
      <c r="R447" s="87"/>
      <c r="S447" s="87"/>
      <c r="T447" s="88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T447" s="20" t="s">
        <v>123</v>
      </c>
      <c r="AU447" s="20" t="s">
        <v>79</v>
      </c>
    </row>
    <row r="448" s="2" customFormat="1">
      <c r="A448" s="41"/>
      <c r="B448" s="42"/>
      <c r="C448" s="43"/>
      <c r="D448" s="218" t="s">
        <v>132</v>
      </c>
      <c r="E448" s="43"/>
      <c r="F448" s="219" t="s">
        <v>547</v>
      </c>
      <c r="G448" s="43"/>
      <c r="H448" s="43"/>
      <c r="I448" s="215"/>
      <c r="J448" s="43"/>
      <c r="K448" s="43"/>
      <c r="L448" s="47"/>
      <c r="M448" s="216"/>
      <c r="N448" s="217"/>
      <c r="O448" s="87"/>
      <c r="P448" s="87"/>
      <c r="Q448" s="87"/>
      <c r="R448" s="87"/>
      <c r="S448" s="87"/>
      <c r="T448" s="88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T448" s="20" t="s">
        <v>132</v>
      </c>
      <c r="AU448" s="20" t="s">
        <v>79</v>
      </c>
    </row>
    <row r="449" s="2" customFormat="1" ht="24.15" customHeight="1">
      <c r="A449" s="41"/>
      <c r="B449" s="42"/>
      <c r="C449" s="200" t="s">
        <v>548</v>
      </c>
      <c r="D449" s="200" t="s">
        <v>117</v>
      </c>
      <c r="E449" s="201" t="s">
        <v>549</v>
      </c>
      <c r="F449" s="202" t="s">
        <v>550</v>
      </c>
      <c r="G449" s="203" t="s">
        <v>531</v>
      </c>
      <c r="H449" s="204">
        <v>88.768000000000001</v>
      </c>
      <c r="I449" s="205"/>
      <c r="J449" s="206">
        <f>ROUND(I449*H449,2)</f>
        <v>0</v>
      </c>
      <c r="K449" s="202" t="s">
        <v>129</v>
      </c>
      <c r="L449" s="47"/>
      <c r="M449" s="207" t="s">
        <v>19</v>
      </c>
      <c r="N449" s="208" t="s">
        <v>43</v>
      </c>
      <c r="O449" s="87"/>
      <c r="P449" s="209">
        <f>O449*H449</f>
        <v>0</v>
      </c>
      <c r="Q449" s="209">
        <v>0</v>
      </c>
      <c r="R449" s="209">
        <f>Q449*H449</f>
        <v>0</v>
      </c>
      <c r="S449" s="209">
        <v>0</v>
      </c>
      <c r="T449" s="210">
        <f>S449*H449</f>
        <v>0</v>
      </c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R449" s="211" t="s">
        <v>121</v>
      </c>
      <c r="AT449" s="211" t="s">
        <v>117</v>
      </c>
      <c r="AU449" s="211" t="s">
        <v>79</v>
      </c>
      <c r="AY449" s="20" t="s">
        <v>115</v>
      </c>
      <c r="BE449" s="212">
        <f>IF(N449="základní",J449,0)</f>
        <v>0</v>
      </c>
      <c r="BF449" s="212">
        <f>IF(N449="snížená",J449,0)</f>
        <v>0</v>
      </c>
      <c r="BG449" s="212">
        <f>IF(N449="zákl. přenesená",J449,0)</f>
        <v>0</v>
      </c>
      <c r="BH449" s="212">
        <f>IF(N449="sníž. přenesená",J449,0)</f>
        <v>0</v>
      </c>
      <c r="BI449" s="212">
        <f>IF(N449="nulová",J449,0)</f>
        <v>0</v>
      </c>
      <c r="BJ449" s="20" t="s">
        <v>77</v>
      </c>
      <c r="BK449" s="212">
        <f>ROUND(I449*H449,2)</f>
        <v>0</v>
      </c>
      <c r="BL449" s="20" t="s">
        <v>121</v>
      </c>
      <c r="BM449" s="211" t="s">
        <v>551</v>
      </c>
    </row>
    <row r="450" s="2" customFormat="1">
      <c r="A450" s="41"/>
      <c r="B450" s="42"/>
      <c r="C450" s="43"/>
      <c r="D450" s="213" t="s">
        <v>123</v>
      </c>
      <c r="E450" s="43"/>
      <c r="F450" s="214" t="s">
        <v>552</v>
      </c>
      <c r="G450" s="43"/>
      <c r="H450" s="43"/>
      <c r="I450" s="215"/>
      <c r="J450" s="43"/>
      <c r="K450" s="43"/>
      <c r="L450" s="47"/>
      <c r="M450" s="216"/>
      <c r="N450" s="217"/>
      <c r="O450" s="87"/>
      <c r="P450" s="87"/>
      <c r="Q450" s="87"/>
      <c r="R450" s="87"/>
      <c r="S450" s="87"/>
      <c r="T450" s="88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T450" s="20" t="s">
        <v>123</v>
      </c>
      <c r="AU450" s="20" t="s">
        <v>79</v>
      </c>
    </row>
    <row r="451" s="2" customFormat="1">
      <c r="A451" s="41"/>
      <c r="B451" s="42"/>
      <c r="C451" s="43"/>
      <c r="D451" s="218" t="s">
        <v>132</v>
      </c>
      <c r="E451" s="43"/>
      <c r="F451" s="219" t="s">
        <v>553</v>
      </c>
      <c r="G451" s="43"/>
      <c r="H451" s="43"/>
      <c r="I451" s="215"/>
      <c r="J451" s="43"/>
      <c r="K451" s="43"/>
      <c r="L451" s="47"/>
      <c r="M451" s="216"/>
      <c r="N451" s="217"/>
      <c r="O451" s="87"/>
      <c r="P451" s="87"/>
      <c r="Q451" s="87"/>
      <c r="R451" s="87"/>
      <c r="S451" s="87"/>
      <c r="T451" s="88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T451" s="20" t="s">
        <v>132</v>
      </c>
      <c r="AU451" s="20" t="s">
        <v>79</v>
      </c>
    </row>
    <row r="452" s="13" customFormat="1">
      <c r="A452" s="13"/>
      <c r="B452" s="220"/>
      <c r="C452" s="221"/>
      <c r="D452" s="213" t="s">
        <v>134</v>
      </c>
      <c r="E452" s="221"/>
      <c r="F452" s="223" t="s">
        <v>554</v>
      </c>
      <c r="G452" s="221"/>
      <c r="H452" s="224">
        <v>88.768000000000001</v>
      </c>
      <c r="I452" s="225"/>
      <c r="J452" s="221"/>
      <c r="K452" s="221"/>
      <c r="L452" s="226"/>
      <c r="M452" s="227"/>
      <c r="N452" s="228"/>
      <c r="O452" s="228"/>
      <c r="P452" s="228"/>
      <c r="Q452" s="228"/>
      <c r="R452" s="228"/>
      <c r="S452" s="228"/>
      <c r="T452" s="229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0" t="s">
        <v>134</v>
      </c>
      <c r="AU452" s="230" t="s">
        <v>79</v>
      </c>
      <c r="AV452" s="13" t="s">
        <v>79</v>
      </c>
      <c r="AW452" s="13" t="s">
        <v>4</v>
      </c>
      <c r="AX452" s="13" t="s">
        <v>77</v>
      </c>
      <c r="AY452" s="230" t="s">
        <v>115</v>
      </c>
    </row>
    <row r="453" s="2" customFormat="1" ht="33" customHeight="1">
      <c r="A453" s="41"/>
      <c r="B453" s="42"/>
      <c r="C453" s="200" t="s">
        <v>555</v>
      </c>
      <c r="D453" s="200" t="s">
        <v>117</v>
      </c>
      <c r="E453" s="201" t="s">
        <v>556</v>
      </c>
      <c r="F453" s="202" t="s">
        <v>557</v>
      </c>
      <c r="G453" s="203" t="s">
        <v>531</v>
      </c>
      <c r="H453" s="204">
        <v>4.6719999999999997</v>
      </c>
      <c r="I453" s="205"/>
      <c r="J453" s="206">
        <f>ROUND(I453*H453,2)</f>
        <v>0</v>
      </c>
      <c r="K453" s="202" t="s">
        <v>129</v>
      </c>
      <c r="L453" s="47"/>
      <c r="M453" s="207" t="s">
        <v>19</v>
      </c>
      <c r="N453" s="208" t="s">
        <v>43</v>
      </c>
      <c r="O453" s="87"/>
      <c r="P453" s="209">
        <f>O453*H453</f>
        <v>0</v>
      </c>
      <c r="Q453" s="209">
        <v>0</v>
      </c>
      <c r="R453" s="209">
        <f>Q453*H453</f>
        <v>0</v>
      </c>
      <c r="S453" s="209">
        <v>0</v>
      </c>
      <c r="T453" s="210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11" t="s">
        <v>121</v>
      </c>
      <c r="AT453" s="211" t="s">
        <v>117</v>
      </c>
      <c r="AU453" s="211" t="s">
        <v>79</v>
      </c>
      <c r="AY453" s="20" t="s">
        <v>115</v>
      </c>
      <c r="BE453" s="212">
        <f>IF(N453="základní",J453,0)</f>
        <v>0</v>
      </c>
      <c r="BF453" s="212">
        <f>IF(N453="snížená",J453,0)</f>
        <v>0</v>
      </c>
      <c r="BG453" s="212">
        <f>IF(N453="zákl. přenesená",J453,0)</f>
        <v>0</v>
      </c>
      <c r="BH453" s="212">
        <f>IF(N453="sníž. přenesená",J453,0)</f>
        <v>0</v>
      </c>
      <c r="BI453" s="212">
        <f>IF(N453="nulová",J453,0)</f>
        <v>0</v>
      </c>
      <c r="BJ453" s="20" t="s">
        <v>77</v>
      </c>
      <c r="BK453" s="212">
        <f>ROUND(I453*H453,2)</f>
        <v>0</v>
      </c>
      <c r="BL453" s="20" t="s">
        <v>121</v>
      </c>
      <c r="BM453" s="211" t="s">
        <v>558</v>
      </c>
    </row>
    <row r="454" s="2" customFormat="1">
      <c r="A454" s="41"/>
      <c r="B454" s="42"/>
      <c r="C454" s="43"/>
      <c r="D454" s="213" t="s">
        <v>123</v>
      </c>
      <c r="E454" s="43"/>
      <c r="F454" s="214" t="s">
        <v>559</v>
      </c>
      <c r="G454" s="43"/>
      <c r="H454" s="43"/>
      <c r="I454" s="215"/>
      <c r="J454" s="43"/>
      <c r="K454" s="43"/>
      <c r="L454" s="47"/>
      <c r="M454" s="216"/>
      <c r="N454" s="217"/>
      <c r="O454" s="87"/>
      <c r="P454" s="87"/>
      <c r="Q454" s="87"/>
      <c r="R454" s="87"/>
      <c r="S454" s="87"/>
      <c r="T454" s="88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T454" s="20" t="s">
        <v>123</v>
      </c>
      <c r="AU454" s="20" t="s">
        <v>79</v>
      </c>
    </row>
    <row r="455" s="2" customFormat="1">
      <c r="A455" s="41"/>
      <c r="B455" s="42"/>
      <c r="C455" s="43"/>
      <c r="D455" s="218" t="s">
        <v>132</v>
      </c>
      <c r="E455" s="43"/>
      <c r="F455" s="219" t="s">
        <v>560</v>
      </c>
      <c r="G455" s="43"/>
      <c r="H455" s="43"/>
      <c r="I455" s="215"/>
      <c r="J455" s="43"/>
      <c r="K455" s="43"/>
      <c r="L455" s="47"/>
      <c r="M455" s="216"/>
      <c r="N455" s="217"/>
      <c r="O455" s="87"/>
      <c r="P455" s="87"/>
      <c r="Q455" s="87"/>
      <c r="R455" s="87"/>
      <c r="S455" s="87"/>
      <c r="T455" s="88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T455" s="20" t="s">
        <v>132</v>
      </c>
      <c r="AU455" s="20" t="s">
        <v>79</v>
      </c>
    </row>
    <row r="456" s="12" customFormat="1" ht="22.8" customHeight="1">
      <c r="A456" s="12"/>
      <c r="B456" s="184"/>
      <c r="C456" s="185"/>
      <c r="D456" s="186" t="s">
        <v>71</v>
      </c>
      <c r="E456" s="198" t="s">
        <v>561</v>
      </c>
      <c r="F456" s="198" t="s">
        <v>562</v>
      </c>
      <c r="G456" s="185"/>
      <c r="H456" s="185"/>
      <c r="I456" s="188"/>
      <c r="J456" s="199">
        <f>BK456</f>
        <v>0</v>
      </c>
      <c r="K456" s="185"/>
      <c r="L456" s="190"/>
      <c r="M456" s="191"/>
      <c r="N456" s="192"/>
      <c r="O456" s="192"/>
      <c r="P456" s="193">
        <f>SUM(P457:P459)</f>
        <v>0</v>
      </c>
      <c r="Q456" s="192"/>
      <c r="R456" s="193">
        <f>SUM(R457:R459)</f>
        <v>0</v>
      </c>
      <c r="S456" s="192"/>
      <c r="T456" s="194">
        <f>SUM(T457:T459)</f>
        <v>0</v>
      </c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R456" s="195" t="s">
        <v>77</v>
      </c>
      <c r="AT456" s="196" t="s">
        <v>71</v>
      </c>
      <c r="AU456" s="196" t="s">
        <v>77</v>
      </c>
      <c r="AY456" s="195" t="s">
        <v>115</v>
      </c>
      <c r="BK456" s="197">
        <f>SUM(BK457:BK459)</f>
        <v>0</v>
      </c>
    </row>
    <row r="457" s="2" customFormat="1" ht="24.15" customHeight="1">
      <c r="A457" s="41"/>
      <c r="B457" s="42"/>
      <c r="C457" s="200" t="s">
        <v>563</v>
      </c>
      <c r="D457" s="200" t="s">
        <v>117</v>
      </c>
      <c r="E457" s="201" t="s">
        <v>564</v>
      </c>
      <c r="F457" s="202" t="s">
        <v>565</v>
      </c>
      <c r="G457" s="203" t="s">
        <v>531</v>
      </c>
      <c r="H457" s="204">
        <v>2.161</v>
      </c>
      <c r="I457" s="205"/>
      <c r="J457" s="206">
        <f>ROUND(I457*H457,2)</f>
        <v>0</v>
      </c>
      <c r="K457" s="202" t="s">
        <v>129</v>
      </c>
      <c r="L457" s="47"/>
      <c r="M457" s="207" t="s">
        <v>19</v>
      </c>
      <c r="N457" s="208" t="s">
        <v>43</v>
      </c>
      <c r="O457" s="87"/>
      <c r="P457" s="209">
        <f>O457*H457</f>
        <v>0</v>
      </c>
      <c r="Q457" s="209">
        <v>0</v>
      </c>
      <c r="R457" s="209">
        <f>Q457*H457</f>
        <v>0</v>
      </c>
      <c r="S457" s="209">
        <v>0</v>
      </c>
      <c r="T457" s="210">
        <f>S457*H457</f>
        <v>0</v>
      </c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R457" s="211" t="s">
        <v>121</v>
      </c>
      <c r="AT457" s="211" t="s">
        <v>117</v>
      </c>
      <c r="AU457" s="211" t="s">
        <v>79</v>
      </c>
      <c r="AY457" s="20" t="s">
        <v>115</v>
      </c>
      <c r="BE457" s="212">
        <f>IF(N457="základní",J457,0)</f>
        <v>0</v>
      </c>
      <c r="BF457" s="212">
        <f>IF(N457="snížená",J457,0)</f>
        <v>0</v>
      </c>
      <c r="BG457" s="212">
        <f>IF(N457="zákl. přenesená",J457,0)</f>
        <v>0</v>
      </c>
      <c r="BH457" s="212">
        <f>IF(N457="sníž. přenesená",J457,0)</f>
        <v>0</v>
      </c>
      <c r="BI457" s="212">
        <f>IF(N457="nulová",J457,0)</f>
        <v>0</v>
      </c>
      <c r="BJ457" s="20" t="s">
        <v>77</v>
      </c>
      <c r="BK457" s="212">
        <f>ROUND(I457*H457,2)</f>
        <v>0</v>
      </c>
      <c r="BL457" s="20" t="s">
        <v>121</v>
      </c>
      <c r="BM457" s="211" t="s">
        <v>566</v>
      </c>
    </row>
    <row r="458" s="2" customFormat="1">
      <c r="A458" s="41"/>
      <c r="B458" s="42"/>
      <c r="C458" s="43"/>
      <c r="D458" s="213" t="s">
        <v>123</v>
      </c>
      <c r="E458" s="43"/>
      <c r="F458" s="214" t="s">
        <v>567</v>
      </c>
      <c r="G458" s="43"/>
      <c r="H458" s="43"/>
      <c r="I458" s="215"/>
      <c r="J458" s="43"/>
      <c r="K458" s="43"/>
      <c r="L458" s="47"/>
      <c r="M458" s="216"/>
      <c r="N458" s="217"/>
      <c r="O458" s="87"/>
      <c r="P458" s="87"/>
      <c r="Q458" s="87"/>
      <c r="R458" s="87"/>
      <c r="S458" s="87"/>
      <c r="T458" s="88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T458" s="20" t="s">
        <v>123</v>
      </c>
      <c r="AU458" s="20" t="s">
        <v>79</v>
      </c>
    </row>
    <row r="459" s="2" customFormat="1">
      <c r="A459" s="41"/>
      <c r="B459" s="42"/>
      <c r="C459" s="43"/>
      <c r="D459" s="218" t="s">
        <v>132</v>
      </c>
      <c r="E459" s="43"/>
      <c r="F459" s="219" t="s">
        <v>568</v>
      </c>
      <c r="G459" s="43"/>
      <c r="H459" s="43"/>
      <c r="I459" s="215"/>
      <c r="J459" s="43"/>
      <c r="K459" s="43"/>
      <c r="L459" s="47"/>
      <c r="M459" s="216"/>
      <c r="N459" s="217"/>
      <c r="O459" s="87"/>
      <c r="P459" s="87"/>
      <c r="Q459" s="87"/>
      <c r="R459" s="87"/>
      <c r="S459" s="87"/>
      <c r="T459" s="88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T459" s="20" t="s">
        <v>132</v>
      </c>
      <c r="AU459" s="20" t="s">
        <v>79</v>
      </c>
    </row>
    <row r="460" s="12" customFormat="1" ht="25.92" customHeight="1">
      <c r="A460" s="12"/>
      <c r="B460" s="184"/>
      <c r="C460" s="185"/>
      <c r="D460" s="186" t="s">
        <v>71</v>
      </c>
      <c r="E460" s="187" t="s">
        <v>569</v>
      </c>
      <c r="F460" s="187" t="s">
        <v>570</v>
      </c>
      <c r="G460" s="185"/>
      <c r="H460" s="185"/>
      <c r="I460" s="188"/>
      <c r="J460" s="189">
        <f>BK460</f>
        <v>0</v>
      </c>
      <c r="K460" s="185"/>
      <c r="L460" s="190"/>
      <c r="M460" s="191"/>
      <c r="N460" s="192"/>
      <c r="O460" s="192"/>
      <c r="P460" s="193">
        <f>P461+P503+P539</f>
        <v>0</v>
      </c>
      <c r="Q460" s="192"/>
      <c r="R460" s="193">
        <f>R461+R503+R539</f>
        <v>3.7429040000000002</v>
      </c>
      <c r="S460" s="192"/>
      <c r="T460" s="194">
        <f>T461+T503+T539</f>
        <v>2.5225947999999998</v>
      </c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R460" s="195" t="s">
        <v>79</v>
      </c>
      <c r="AT460" s="196" t="s">
        <v>71</v>
      </c>
      <c r="AU460" s="196" t="s">
        <v>72</v>
      </c>
      <c r="AY460" s="195" t="s">
        <v>115</v>
      </c>
      <c r="BK460" s="197">
        <f>BK461+BK503+BK539</f>
        <v>0</v>
      </c>
    </row>
    <row r="461" s="12" customFormat="1" ht="22.8" customHeight="1">
      <c r="A461" s="12"/>
      <c r="B461" s="184"/>
      <c r="C461" s="185"/>
      <c r="D461" s="186" t="s">
        <v>71</v>
      </c>
      <c r="E461" s="198" t="s">
        <v>571</v>
      </c>
      <c r="F461" s="198" t="s">
        <v>572</v>
      </c>
      <c r="G461" s="185"/>
      <c r="H461" s="185"/>
      <c r="I461" s="188"/>
      <c r="J461" s="199">
        <f>BK461</f>
        <v>0</v>
      </c>
      <c r="K461" s="185"/>
      <c r="L461" s="190"/>
      <c r="M461" s="191"/>
      <c r="N461" s="192"/>
      <c r="O461" s="192"/>
      <c r="P461" s="193">
        <f>SUM(P462:P502)</f>
        <v>0</v>
      </c>
      <c r="Q461" s="192"/>
      <c r="R461" s="193">
        <f>SUM(R462:R502)</f>
        <v>0.04861</v>
      </c>
      <c r="S461" s="192"/>
      <c r="T461" s="194">
        <f>SUM(T462:T502)</f>
        <v>0.013197</v>
      </c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R461" s="195" t="s">
        <v>79</v>
      </c>
      <c r="AT461" s="196" t="s">
        <v>71</v>
      </c>
      <c r="AU461" s="196" t="s">
        <v>77</v>
      </c>
      <c r="AY461" s="195" t="s">
        <v>115</v>
      </c>
      <c r="BK461" s="197">
        <f>SUM(BK462:BK502)</f>
        <v>0</v>
      </c>
    </row>
    <row r="462" s="2" customFormat="1" ht="16.5" customHeight="1">
      <c r="A462" s="41"/>
      <c r="B462" s="42"/>
      <c r="C462" s="200" t="s">
        <v>573</v>
      </c>
      <c r="D462" s="200" t="s">
        <v>117</v>
      </c>
      <c r="E462" s="201" t="s">
        <v>574</v>
      </c>
      <c r="F462" s="202" t="s">
        <v>575</v>
      </c>
      <c r="G462" s="203" t="s">
        <v>464</v>
      </c>
      <c r="H462" s="204">
        <v>6.2999999999999998</v>
      </c>
      <c r="I462" s="205"/>
      <c r="J462" s="206">
        <f>ROUND(I462*H462,2)</f>
        <v>0</v>
      </c>
      <c r="K462" s="202" t="s">
        <v>129</v>
      </c>
      <c r="L462" s="47"/>
      <c r="M462" s="207" t="s">
        <v>19</v>
      </c>
      <c r="N462" s="208" t="s">
        <v>43</v>
      </c>
      <c r="O462" s="87"/>
      <c r="P462" s="209">
        <f>O462*H462</f>
        <v>0</v>
      </c>
      <c r="Q462" s="209">
        <v>0</v>
      </c>
      <c r="R462" s="209">
        <f>Q462*H462</f>
        <v>0</v>
      </c>
      <c r="S462" s="209">
        <v>0.00167</v>
      </c>
      <c r="T462" s="210">
        <f>S462*H462</f>
        <v>0.010521000000000001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11" t="s">
        <v>320</v>
      </c>
      <c r="AT462" s="211" t="s">
        <v>117</v>
      </c>
      <c r="AU462" s="211" t="s">
        <v>79</v>
      </c>
      <c r="AY462" s="20" t="s">
        <v>115</v>
      </c>
      <c r="BE462" s="212">
        <f>IF(N462="základní",J462,0)</f>
        <v>0</v>
      </c>
      <c r="BF462" s="212">
        <f>IF(N462="snížená",J462,0)</f>
        <v>0</v>
      </c>
      <c r="BG462" s="212">
        <f>IF(N462="zákl. přenesená",J462,0)</f>
        <v>0</v>
      </c>
      <c r="BH462" s="212">
        <f>IF(N462="sníž. přenesená",J462,0)</f>
        <v>0</v>
      </c>
      <c r="BI462" s="212">
        <f>IF(N462="nulová",J462,0)</f>
        <v>0</v>
      </c>
      <c r="BJ462" s="20" t="s">
        <v>77</v>
      </c>
      <c r="BK462" s="212">
        <f>ROUND(I462*H462,2)</f>
        <v>0</v>
      </c>
      <c r="BL462" s="20" t="s">
        <v>320</v>
      </c>
      <c r="BM462" s="211" t="s">
        <v>576</v>
      </c>
    </row>
    <row r="463" s="2" customFormat="1">
      <c r="A463" s="41"/>
      <c r="B463" s="42"/>
      <c r="C463" s="43"/>
      <c r="D463" s="213" t="s">
        <v>123</v>
      </c>
      <c r="E463" s="43"/>
      <c r="F463" s="214" t="s">
        <v>577</v>
      </c>
      <c r="G463" s="43"/>
      <c r="H463" s="43"/>
      <c r="I463" s="215"/>
      <c r="J463" s="43"/>
      <c r="K463" s="43"/>
      <c r="L463" s="47"/>
      <c r="M463" s="216"/>
      <c r="N463" s="217"/>
      <c r="O463" s="87"/>
      <c r="P463" s="87"/>
      <c r="Q463" s="87"/>
      <c r="R463" s="87"/>
      <c r="S463" s="87"/>
      <c r="T463" s="88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T463" s="20" t="s">
        <v>123</v>
      </c>
      <c r="AU463" s="20" t="s">
        <v>79</v>
      </c>
    </row>
    <row r="464" s="2" customFormat="1">
      <c r="A464" s="41"/>
      <c r="B464" s="42"/>
      <c r="C464" s="43"/>
      <c r="D464" s="218" t="s">
        <v>132</v>
      </c>
      <c r="E464" s="43"/>
      <c r="F464" s="219" t="s">
        <v>578</v>
      </c>
      <c r="G464" s="43"/>
      <c r="H464" s="43"/>
      <c r="I464" s="215"/>
      <c r="J464" s="43"/>
      <c r="K464" s="43"/>
      <c r="L464" s="47"/>
      <c r="M464" s="216"/>
      <c r="N464" s="217"/>
      <c r="O464" s="87"/>
      <c r="P464" s="87"/>
      <c r="Q464" s="87"/>
      <c r="R464" s="87"/>
      <c r="S464" s="87"/>
      <c r="T464" s="88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T464" s="20" t="s">
        <v>132</v>
      </c>
      <c r="AU464" s="20" t="s">
        <v>79</v>
      </c>
    </row>
    <row r="465" s="14" customFormat="1">
      <c r="A465" s="14"/>
      <c r="B465" s="231"/>
      <c r="C465" s="232"/>
      <c r="D465" s="213" t="s">
        <v>134</v>
      </c>
      <c r="E465" s="233" t="s">
        <v>19</v>
      </c>
      <c r="F465" s="234" t="s">
        <v>579</v>
      </c>
      <c r="G465" s="232"/>
      <c r="H465" s="233" t="s">
        <v>19</v>
      </c>
      <c r="I465" s="235"/>
      <c r="J465" s="232"/>
      <c r="K465" s="232"/>
      <c r="L465" s="236"/>
      <c r="M465" s="237"/>
      <c r="N465" s="238"/>
      <c r="O465" s="238"/>
      <c r="P465" s="238"/>
      <c r="Q465" s="238"/>
      <c r="R465" s="238"/>
      <c r="S465" s="238"/>
      <c r="T465" s="239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0" t="s">
        <v>134</v>
      </c>
      <c r="AU465" s="240" t="s">
        <v>79</v>
      </c>
      <c r="AV465" s="14" t="s">
        <v>77</v>
      </c>
      <c r="AW465" s="14" t="s">
        <v>33</v>
      </c>
      <c r="AX465" s="14" t="s">
        <v>72</v>
      </c>
      <c r="AY465" s="240" t="s">
        <v>115</v>
      </c>
    </row>
    <row r="466" s="13" customFormat="1">
      <c r="A466" s="13"/>
      <c r="B466" s="220"/>
      <c r="C466" s="221"/>
      <c r="D466" s="213" t="s">
        <v>134</v>
      </c>
      <c r="E466" s="222" t="s">
        <v>19</v>
      </c>
      <c r="F466" s="223" t="s">
        <v>580</v>
      </c>
      <c r="G466" s="221"/>
      <c r="H466" s="224">
        <v>6.2999999999999998</v>
      </c>
      <c r="I466" s="225"/>
      <c r="J466" s="221"/>
      <c r="K466" s="221"/>
      <c r="L466" s="226"/>
      <c r="M466" s="227"/>
      <c r="N466" s="228"/>
      <c r="O466" s="228"/>
      <c r="P466" s="228"/>
      <c r="Q466" s="228"/>
      <c r="R466" s="228"/>
      <c r="S466" s="228"/>
      <c r="T466" s="229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0" t="s">
        <v>134</v>
      </c>
      <c r="AU466" s="230" t="s">
        <v>79</v>
      </c>
      <c r="AV466" s="13" t="s">
        <v>79</v>
      </c>
      <c r="AW466" s="13" t="s">
        <v>33</v>
      </c>
      <c r="AX466" s="13" t="s">
        <v>77</v>
      </c>
      <c r="AY466" s="230" t="s">
        <v>115</v>
      </c>
    </row>
    <row r="467" s="2" customFormat="1" ht="21.75" customHeight="1">
      <c r="A467" s="41"/>
      <c r="B467" s="42"/>
      <c r="C467" s="200" t="s">
        <v>581</v>
      </c>
      <c r="D467" s="200" t="s">
        <v>117</v>
      </c>
      <c r="E467" s="201" t="s">
        <v>582</v>
      </c>
      <c r="F467" s="202" t="s">
        <v>583</v>
      </c>
      <c r="G467" s="203" t="s">
        <v>464</v>
      </c>
      <c r="H467" s="204">
        <v>1.2</v>
      </c>
      <c r="I467" s="205"/>
      <c r="J467" s="206">
        <f>ROUND(I467*H467,2)</f>
        <v>0</v>
      </c>
      <c r="K467" s="202" t="s">
        <v>129</v>
      </c>
      <c r="L467" s="47"/>
      <c r="M467" s="207" t="s">
        <v>19</v>
      </c>
      <c r="N467" s="208" t="s">
        <v>43</v>
      </c>
      <c r="O467" s="87"/>
      <c r="P467" s="209">
        <f>O467*H467</f>
        <v>0</v>
      </c>
      <c r="Q467" s="209">
        <v>0</v>
      </c>
      <c r="R467" s="209">
        <f>Q467*H467</f>
        <v>0</v>
      </c>
      <c r="S467" s="209">
        <v>0.0022300000000000002</v>
      </c>
      <c r="T467" s="210">
        <f>S467*H467</f>
        <v>0.002676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11" t="s">
        <v>320</v>
      </c>
      <c r="AT467" s="211" t="s">
        <v>117</v>
      </c>
      <c r="AU467" s="211" t="s">
        <v>79</v>
      </c>
      <c r="AY467" s="20" t="s">
        <v>115</v>
      </c>
      <c r="BE467" s="212">
        <f>IF(N467="základní",J467,0)</f>
        <v>0</v>
      </c>
      <c r="BF467" s="212">
        <f>IF(N467="snížená",J467,0)</f>
        <v>0</v>
      </c>
      <c r="BG467" s="212">
        <f>IF(N467="zákl. přenesená",J467,0)</f>
        <v>0</v>
      </c>
      <c r="BH467" s="212">
        <f>IF(N467="sníž. přenesená",J467,0)</f>
        <v>0</v>
      </c>
      <c r="BI467" s="212">
        <f>IF(N467="nulová",J467,0)</f>
        <v>0</v>
      </c>
      <c r="BJ467" s="20" t="s">
        <v>77</v>
      </c>
      <c r="BK467" s="212">
        <f>ROUND(I467*H467,2)</f>
        <v>0</v>
      </c>
      <c r="BL467" s="20" t="s">
        <v>320</v>
      </c>
      <c r="BM467" s="211" t="s">
        <v>584</v>
      </c>
    </row>
    <row r="468" s="2" customFormat="1">
      <c r="A468" s="41"/>
      <c r="B468" s="42"/>
      <c r="C468" s="43"/>
      <c r="D468" s="213" t="s">
        <v>123</v>
      </c>
      <c r="E468" s="43"/>
      <c r="F468" s="214" t="s">
        <v>585</v>
      </c>
      <c r="G468" s="43"/>
      <c r="H468" s="43"/>
      <c r="I468" s="215"/>
      <c r="J468" s="43"/>
      <c r="K468" s="43"/>
      <c r="L468" s="47"/>
      <c r="M468" s="216"/>
      <c r="N468" s="217"/>
      <c r="O468" s="87"/>
      <c r="P468" s="87"/>
      <c r="Q468" s="87"/>
      <c r="R468" s="87"/>
      <c r="S468" s="87"/>
      <c r="T468" s="88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T468" s="20" t="s">
        <v>123</v>
      </c>
      <c r="AU468" s="20" t="s">
        <v>79</v>
      </c>
    </row>
    <row r="469" s="2" customFormat="1">
      <c r="A469" s="41"/>
      <c r="B469" s="42"/>
      <c r="C469" s="43"/>
      <c r="D469" s="218" t="s">
        <v>132</v>
      </c>
      <c r="E469" s="43"/>
      <c r="F469" s="219" t="s">
        <v>586</v>
      </c>
      <c r="G469" s="43"/>
      <c r="H469" s="43"/>
      <c r="I469" s="215"/>
      <c r="J469" s="43"/>
      <c r="K469" s="43"/>
      <c r="L469" s="47"/>
      <c r="M469" s="216"/>
      <c r="N469" s="217"/>
      <c r="O469" s="87"/>
      <c r="P469" s="87"/>
      <c r="Q469" s="87"/>
      <c r="R469" s="87"/>
      <c r="S469" s="87"/>
      <c r="T469" s="88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T469" s="20" t="s">
        <v>132</v>
      </c>
      <c r="AU469" s="20" t="s">
        <v>79</v>
      </c>
    </row>
    <row r="470" s="13" customFormat="1">
      <c r="A470" s="13"/>
      <c r="B470" s="220"/>
      <c r="C470" s="221"/>
      <c r="D470" s="213" t="s">
        <v>134</v>
      </c>
      <c r="E470" s="222" t="s">
        <v>19</v>
      </c>
      <c r="F470" s="223" t="s">
        <v>587</v>
      </c>
      <c r="G470" s="221"/>
      <c r="H470" s="224">
        <v>1.2</v>
      </c>
      <c r="I470" s="225"/>
      <c r="J470" s="221"/>
      <c r="K470" s="221"/>
      <c r="L470" s="226"/>
      <c r="M470" s="227"/>
      <c r="N470" s="228"/>
      <c r="O470" s="228"/>
      <c r="P470" s="228"/>
      <c r="Q470" s="228"/>
      <c r="R470" s="228"/>
      <c r="S470" s="228"/>
      <c r="T470" s="229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0" t="s">
        <v>134</v>
      </c>
      <c r="AU470" s="230" t="s">
        <v>79</v>
      </c>
      <c r="AV470" s="13" t="s">
        <v>79</v>
      </c>
      <c r="AW470" s="13" t="s">
        <v>33</v>
      </c>
      <c r="AX470" s="13" t="s">
        <v>77</v>
      </c>
      <c r="AY470" s="230" t="s">
        <v>115</v>
      </c>
    </row>
    <row r="471" s="2" customFormat="1" ht="24.15" customHeight="1">
      <c r="A471" s="41"/>
      <c r="B471" s="42"/>
      <c r="C471" s="200" t="s">
        <v>588</v>
      </c>
      <c r="D471" s="200" t="s">
        <v>117</v>
      </c>
      <c r="E471" s="201" t="s">
        <v>589</v>
      </c>
      <c r="F471" s="202" t="s">
        <v>590</v>
      </c>
      <c r="G471" s="203" t="s">
        <v>464</v>
      </c>
      <c r="H471" s="204">
        <v>1.2</v>
      </c>
      <c r="I471" s="205"/>
      <c r="J471" s="206">
        <f>ROUND(I471*H471,2)</f>
        <v>0</v>
      </c>
      <c r="K471" s="202" t="s">
        <v>19</v>
      </c>
      <c r="L471" s="47"/>
      <c r="M471" s="207" t="s">
        <v>19</v>
      </c>
      <c r="N471" s="208" t="s">
        <v>43</v>
      </c>
      <c r="O471" s="87"/>
      <c r="P471" s="209">
        <f>O471*H471</f>
        <v>0</v>
      </c>
      <c r="Q471" s="209">
        <v>0.0030999999999999999</v>
      </c>
      <c r="R471" s="209">
        <f>Q471*H471</f>
        <v>0.0037199999999999998</v>
      </c>
      <c r="S471" s="209">
        <v>0</v>
      </c>
      <c r="T471" s="210">
        <f>S471*H471</f>
        <v>0</v>
      </c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R471" s="211" t="s">
        <v>320</v>
      </c>
      <c r="AT471" s="211" t="s">
        <v>117</v>
      </c>
      <c r="AU471" s="211" t="s">
        <v>79</v>
      </c>
      <c r="AY471" s="20" t="s">
        <v>115</v>
      </c>
      <c r="BE471" s="212">
        <f>IF(N471="základní",J471,0)</f>
        <v>0</v>
      </c>
      <c r="BF471" s="212">
        <f>IF(N471="snížená",J471,0)</f>
        <v>0</v>
      </c>
      <c r="BG471" s="212">
        <f>IF(N471="zákl. přenesená",J471,0)</f>
        <v>0</v>
      </c>
      <c r="BH471" s="212">
        <f>IF(N471="sníž. přenesená",J471,0)</f>
        <v>0</v>
      </c>
      <c r="BI471" s="212">
        <f>IF(N471="nulová",J471,0)</f>
        <v>0</v>
      </c>
      <c r="BJ471" s="20" t="s">
        <v>77</v>
      </c>
      <c r="BK471" s="212">
        <f>ROUND(I471*H471,2)</f>
        <v>0</v>
      </c>
      <c r="BL471" s="20" t="s">
        <v>320</v>
      </c>
      <c r="BM471" s="211" t="s">
        <v>591</v>
      </c>
    </row>
    <row r="472" s="2" customFormat="1">
      <c r="A472" s="41"/>
      <c r="B472" s="42"/>
      <c r="C472" s="43"/>
      <c r="D472" s="213" t="s">
        <v>123</v>
      </c>
      <c r="E472" s="43"/>
      <c r="F472" s="214" t="s">
        <v>592</v>
      </c>
      <c r="G472" s="43"/>
      <c r="H472" s="43"/>
      <c r="I472" s="215"/>
      <c r="J472" s="43"/>
      <c r="K472" s="43"/>
      <c r="L472" s="47"/>
      <c r="M472" s="216"/>
      <c r="N472" s="217"/>
      <c r="O472" s="87"/>
      <c r="P472" s="87"/>
      <c r="Q472" s="87"/>
      <c r="R472" s="87"/>
      <c r="S472" s="87"/>
      <c r="T472" s="88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T472" s="20" t="s">
        <v>123</v>
      </c>
      <c r="AU472" s="20" t="s">
        <v>79</v>
      </c>
    </row>
    <row r="473" s="13" customFormat="1">
      <c r="A473" s="13"/>
      <c r="B473" s="220"/>
      <c r="C473" s="221"/>
      <c r="D473" s="213" t="s">
        <v>134</v>
      </c>
      <c r="E473" s="222" t="s">
        <v>19</v>
      </c>
      <c r="F473" s="223" t="s">
        <v>593</v>
      </c>
      <c r="G473" s="221"/>
      <c r="H473" s="224">
        <v>1.2</v>
      </c>
      <c r="I473" s="225"/>
      <c r="J473" s="221"/>
      <c r="K473" s="221"/>
      <c r="L473" s="226"/>
      <c r="M473" s="227"/>
      <c r="N473" s="228"/>
      <c r="O473" s="228"/>
      <c r="P473" s="228"/>
      <c r="Q473" s="228"/>
      <c r="R473" s="228"/>
      <c r="S473" s="228"/>
      <c r="T473" s="229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0" t="s">
        <v>134</v>
      </c>
      <c r="AU473" s="230" t="s">
        <v>79</v>
      </c>
      <c r="AV473" s="13" t="s">
        <v>79</v>
      </c>
      <c r="AW473" s="13" t="s">
        <v>33</v>
      </c>
      <c r="AX473" s="13" t="s">
        <v>77</v>
      </c>
      <c r="AY473" s="230" t="s">
        <v>115</v>
      </c>
    </row>
    <row r="474" s="2" customFormat="1" ht="33" customHeight="1">
      <c r="A474" s="41"/>
      <c r="B474" s="42"/>
      <c r="C474" s="200" t="s">
        <v>594</v>
      </c>
      <c r="D474" s="200" t="s">
        <v>117</v>
      </c>
      <c r="E474" s="201" t="s">
        <v>595</v>
      </c>
      <c r="F474" s="202" t="s">
        <v>596</v>
      </c>
      <c r="G474" s="203" t="s">
        <v>120</v>
      </c>
      <c r="H474" s="204">
        <v>1</v>
      </c>
      <c r="I474" s="205"/>
      <c r="J474" s="206">
        <f>ROUND(I474*H474,2)</f>
        <v>0</v>
      </c>
      <c r="K474" s="202" t="s">
        <v>129</v>
      </c>
      <c r="L474" s="47"/>
      <c r="M474" s="207" t="s">
        <v>19</v>
      </c>
      <c r="N474" s="208" t="s">
        <v>43</v>
      </c>
      <c r="O474" s="87"/>
      <c r="P474" s="209">
        <f>O474*H474</f>
        <v>0</v>
      </c>
      <c r="Q474" s="209">
        <v>0</v>
      </c>
      <c r="R474" s="209">
        <f>Q474*H474</f>
        <v>0</v>
      </c>
      <c r="S474" s="209">
        <v>0</v>
      </c>
      <c r="T474" s="210">
        <f>S474*H474</f>
        <v>0</v>
      </c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R474" s="211" t="s">
        <v>320</v>
      </c>
      <c r="AT474" s="211" t="s">
        <v>117</v>
      </c>
      <c r="AU474" s="211" t="s">
        <v>79</v>
      </c>
      <c r="AY474" s="20" t="s">
        <v>115</v>
      </c>
      <c r="BE474" s="212">
        <f>IF(N474="základní",J474,0)</f>
        <v>0</v>
      </c>
      <c r="BF474" s="212">
        <f>IF(N474="snížená",J474,0)</f>
        <v>0</v>
      </c>
      <c r="BG474" s="212">
        <f>IF(N474="zákl. přenesená",J474,0)</f>
        <v>0</v>
      </c>
      <c r="BH474" s="212">
        <f>IF(N474="sníž. přenesená",J474,0)</f>
        <v>0</v>
      </c>
      <c r="BI474" s="212">
        <f>IF(N474="nulová",J474,0)</f>
        <v>0</v>
      </c>
      <c r="BJ474" s="20" t="s">
        <v>77</v>
      </c>
      <c r="BK474" s="212">
        <f>ROUND(I474*H474,2)</f>
        <v>0</v>
      </c>
      <c r="BL474" s="20" t="s">
        <v>320</v>
      </c>
      <c r="BM474" s="211" t="s">
        <v>597</v>
      </c>
    </row>
    <row r="475" s="2" customFormat="1">
      <c r="A475" s="41"/>
      <c r="B475" s="42"/>
      <c r="C475" s="43"/>
      <c r="D475" s="213" t="s">
        <v>123</v>
      </c>
      <c r="E475" s="43"/>
      <c r="F475" s="214" t="s">
        <v>598</v>
      </c>
      <c r="G475" s="43"/>
      <c r="H475" s="43"/>
      <c r="I475" s="215"/>
      <c r="J475" s="43"/>
      <c r="K475" s="43"/>
      <c r="L475" s="47"/>
      <c r="M475" s="216"/>
      <c r="N475" s="217"/>
      <c r="O475" s="87"/>
      <c r="P475" s="87"/>
      <c r="Q475" s="87"/>
      <c r="R475" s="87"/>
      <c r="S475" s="87"/>
      <c r="T475" s="88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T475" s="20" t="s">
        <v>123</v>
      </c>
      <c r="AU475" s="20" t="s">
        <v>79</v>
      </c>
    </row>
    <row r="476" s="2" customFormat="1">
      <c r="A476" s="41"/>
      <c r="B476" s="42"/>
      <c r="C476" s="43"/>
      <c r="D476" s="218" t="s">
        <v>132</v>
      </c>
      <c r="E476" s="43"/>
      <c r="F476" s="219" t="s">
        <v>599</v>
      </c>
      <c r="G476" s="43"/>
      <c r="H476" s="43"/>
      <c r="I476" s="215"/>
      <c r="J476" s="43"/>
      <c r="K476" s="43"/>
      <c r="L476" s="47"/>
      <c r="M476" s="216"/>
      <c r="N476" s="217"/>
      <c r="O476" s="87"/>
      <c r="P476" s="87"/>
      <c r="Q476" s="87"/>
      <c r="R476" s="87"/>
      <c r="S476" s="87"/>
      <c r="T476" s="88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T476" s="20" t="s">
        <v>132</v>
      </c>
      <c r="AU476" s="20" t="s">
        <v>79</v>
      </c>
    </row>
    <row r="477" s="13" customFormat="1">
      <c r="A477" s="13"/>
      <c r="B477" s="220"/>
      <c r="C477" s="221"/>
      <c r="D477" s="213" t="s">
        <v>134</v>
      </c>
      <c r="E477" s="222" t="s">
        <v>19</v>
      </c>
      <c r="F477" s="223" t="s">
        <v>600</v>
      </c>
      <c r="G477" s="221"/>
      <c r="H477" s="224">
        <v>1</v>
      </c>
      <c r="I477" s="225"/>
      <c r="J477" s="221"/>
      <c r="K477" s="221"/>
      <c r="L477" s="226"/>
      <c r="M477" s="227"/>
      <c r="N477" s="228"/>
      <c r="O477" s="228"/>
      <c r="P477" s="228"/>
      <c r="Q477" s="228"/>
      <c r="R477" s="228"/>
      <c r="S477" s="228"/>
      <c r="T477" s="229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0" t="s">
        <v>134</v>
      </c>
      <c r="AU477" s="230" t="s">
        <v>79</v>
      </c>
      <c r="AV477" s="13" t="s">
        <v>79</v>
      </c>
      <c r="AW477" s="13" t="s">
        <v>33</v>
      </c>
      <c r="AX477" s="13" t="s">
        <v>77</v>
      </c>
      <c r="AY477" s="230" t="s">
        <v>115</v>
      </c>
    </row>
    <row r="478" s="2" customFormat="1" ht="24.15" customHeight="1">
      <c r="A478" s="41"/>
      <c r="B478" s="42"/>
      <c r="C478" s="200" t="s">
        <v>601</v>
      </c>
      <c r="D478" s="200" t="s">
        <v>117</v>
      </c>
      <c r="E478" s="201" t="s">
        <v>602</v>
      </c>
      <c r="F478" s="202" t="s">
        <v>603</v>
      </c>
      <c r="G478" s="203" t="s">
        <v>120</v>
      </c>
      <c r="H478" s="204">
        <v>1</v>
      </c>
      <c r="I478" s="205"/>
      <c r="J478" s="206">
        <f>ROUND(I478*H478,2)</f>
        <v>0</v>
      </c>
      <c r="K478" s="202" t="s">
        <v>19</v>
      </c>
      <c r="L478" s="47"/>
      <c r="M478" s="207" t="s">
        <v>19</v>
      </c>
      <c r="N478" s="208" t="s">
        <v>43</v>
      </c>
      <c r="O478" s="87"/>
      <c r="P478" s="209">
        <f>O478*H478</f>
        <v>0</v>
      </c>
      <c r="Q478" s="209">
        <v>0</v>
      </c>
      <c r="R478" s="209">
        <f>Q478*H478</f>
        <v>0</v>
      </c>
      <c r="S478" s="209">
        <v>0</v>
      </c>
      <c r="T478" s="210">
        <f>S478*H478</f>
        <v>0</v>
      </c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R478" s="211" t="s">
        <v>320</v>
      </c>
      <c r="AT478" s="211" t="s">
        <v>117</v>
      </c>
      <c r="AU478" s="211" t="s">
        <v>79</v>
      </c>
      <c r="AY478" s="20" t="s">
        <v>115</v>
      </c>
      <c r="BE478" s="212">
        <f>IF(N478="základní",J478,0)</f>
        <v>0</v>
      </c>
      <c r="BF478" s="212">
        <f>IF(N478="snížená",J478,0)</f>
        <v>0</v>
      </c>
      <c r="BG478" s="212">
        <f>IF(N478="zákl. přenesená",J478,0)</f>
        <v>0</v>
      </c>
      <c r="BH478" s="212">
        <f>IF(N478="sníž. přenesená",J478,0)</f>
        <v>0</v>
      </c>
      <c r="BI478" s="212">
        <f>IF(N478="nulová",J478,0)</f>
        <v>0</v>
      </c>
      <c r="BJ478" s="20" t="s">
        <v>77</v>
      </c>
      <c r="BK478" s="212">
        <f>ROUND(I478*H478,2)</f>
        <v>0</v>
      </c>
      <c r="BL478" s="20" t="s">
        <v>320</v>
      </c>
      <c r="BM478" s="211" t="s">
        <v>604</v>
      </c>
    </row>
    <row r="479" s="2" customFormat="1">
      <c r="A479" s="41"/>
      <c r="B479" s="42"/>
      <c r="C479" s="43"/>
      <c r="D479" s="213" t="s">
        <v>123</v>
      </c>
      <c r="E479" s="43"/>
      <c r="F479" s="214" t="s">
        <v>605</v>
      </c>
      <c r="G479" s="43"/>
      <c r="H479" s="43"/>
      <c r="I479" s="215"/>
      <c r="J479" s="43"/>
      <c r="K479" s="43"/>
      <c r="L479" s="47"/>
      <c r="M479" s="216"/>
      <c r="N479" s="217"/>
      <c r="O479" s="87"/>
      <c r="P479" s="87"/>
      <c r="Q479" s="87"/>
      <c r="R479" s="87"/>
      <c r="S479" s="87"/>
      <c r="T479" s="88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T479" s="20" t="s">
        <v>123</v>
      </c>
      <c r="AU479" s="20" t="s">
        <v>79</v>
      </c>
    </row>
    <row r="480" s="13" customFormat="1">
      <c r="A480" s="13"/>
      <c r="B480" s="220"/>
      <c r="C480" s="221"/>
      <c r="D480" s="213" t="s">
        <v>134</v>
      </c>
      <c r="E480" s="222" t="s">
        <v>19</v>
      </c>
      <c r="F480" s="223" t="s">
        <v>606</v>
      </c>
      <c r="G480" s="221"/>
      <c r="H480" s="224">
        <v>1</v>
      </c>
      <c r="I480" s="225"/>
      <c r="J480" s="221"/>
      <c r="K480" s="221"/>
      <c r="L480" s="226"/>
      <c r="M480" s="227"/>
      <c r="N480" s="228"/>
      <c r="O480" s="228"/>
      <c r="P480" s="228"/>
      <c r="Q480" s="228"/>
      <c r="R480" s="228"/>
      <c r="S480" s="228"/>
      <c r="T480" s="229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0" t="s">
        <v>134</v>
      </c>
      <c r="AU480" s="230" t="s">
        <v>79</v>
      </c>
      <c r="AV480" s="13" t="s">
        <v>79</v>
      </c>
      <c r="AW480" s="13" t="s">
        <v>33</v>
      </c>
      <c r="AX480" s="13" t="s">
        <v>77</v>
      </c>
      <c r="AY480" s="230" t="s">
        <v>115</v>
      </c>
    </row>
    <row r="481" s="2" customFormat="1" ht="21.75" customHeight="1">
      <c r="A481" s="41"/>
      <c r="B481" s="42"/>
      <c r="C481" s="200" t="s">
        <v>607</v>
      </c>
      <c r="D481" s="200" t="s">
        <v>117</v>
      </c>
      <c r="E481" s="201" t="s">
        <v>608</v>
      </c>
      <c r="F481" s="202" t="s">
        <v>609</v>
      </c>
      <c r="G481" s="203" t="s">
        <v>464</v>
      </c>
      <c r="H481" s="204">
        <v>4.7999999999999998</v>
      </c>
      <c r="I481" s="205"/>
      <c r="J481" s="206">
        <f>ROUND(I481*H481,2)</f>
        <v>0</v>
      </c>
      <c r="K481" s="202" t="s">
        <v>19</v>
      </c>
      <c r="L481" s="47"/>
      <c r="M481" s="207" t="s">
        <v>19</v>
      </c>
      <c r="N481" s="208" t="s">
        <v>43</v>
      </c>
      <c r="O481" s="87"/>
      <c r="P481" s="209">
        <f>O481*H481</f>
        <v>0</v>
      </c>
      <c r="Q481" s="209">
        <v>0.0034499999999999999</v>
      </c>
      <c r="R481" s="209">
        <f>Q481*H481</f>
        <v>0.016559999999999998</v>
      </c>
      <c r="S481" s="209">
        <v>0</v>
      </c>
      <c r="T481" s="210">
        <f>S481*H481</f>
        <v>0</v>
      </c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R481" s="211" t="s">
        <v>320</v>
      </c>
      <c r="AT481" s="211" t="s">
        <v>117</v>
      </c>
      <c r="AU481" s="211" t="s">
        <v>79</v>
      </c>
      <c r="AY481" s="20" t="s">
        <v>115</v>
      </c>
      <c r="BE481" s="212">
        <f>IF(N481="základní",J481,0)</f>
        <v>0</v>
      </c>
      <c r="BF481" s="212">
        <f>IF(N481="snížená",J481,0)</f>
        <v>0</v>
      </c>
      <c r="BG481" s="212">
        <f>IF(N481="zákl. přenesená",J481,0)</f>
        <v>0</v>
      </c>
      <c r="BH481" s="212">
        <f>IF(N481="sníž. přenesená",J481,0)</f>
        <v>0</v>
      </c>
      <c r="BI481" s="212">
        <f>IF(N481="nulová",J481,0)</f>
        <v>0</v>
      </c>
      <c r="BJ481" s="20" t="s">
        <v>77</v>
      </c>
      <c r="BK481" s="212">
        <f>ROUND(I481*H481,2)</f>
        <v>0</v>
      </c>
      <c r="BL481" s="20" t="s">
        <v>320</v>
      </c>
      <c r="BM481" s="211" t="s">
        <v>610</v>
      </c>
    </row>
    <row r="482" s="2" customFormat="1">
      <c r="A482" s="41"/>
      <c r="B482" s="42"/>
      <c r="C482" s="43"/>
      <c r="D482" s="213" t="s">
        <v>123</v>
      </c>
      <c r="E482" s="43"/>
      <c r="F482" s="214" t="s">
        <v>611</v>
      </c>
      <c r="G482" s="43"/>
      <c r="H482" s="43"/>
      <c r="I482" s="215"/>
      <c r="J482" s="43"/>
      <c r="K482" s="43"/>
      <c r="L482" s="47"/>
      <c r="M482" s="216"/>
      <c r="N482" s="217"/>
      <c r="O482" s="87"/>
      <c r="P482" s="87"/>
      <c r="Q482" s="87"/>
      <c r="R482" s="87"/>
      <c r="S482" s="87"/>
      <c r="T482" s="88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T482" s="20" t="s">
        <v>123</v>
      </c>
      <c r="AU482" s="20" t="s">
        <v>79</v>
      </c>
    </row>
    <row r="483" s="13" customFormat="1">
      <c r="A483" s="13"/>
      <c r="B483" s="220"/>
      <c r="C483" s="221"/>
      <c r="D483" s="213" t="s">
        <v>134</v>
      </c>
      <c r="E483" s="222" t="s">
        <v>19</v>
      </c>
      <c r="F483" s="223" t="s">
        <v>612</v>
      </c>
      <c r="G483" s="221"/>
      <c r="H483" s="224">
        <v>4.7999999999999998</v>
      </c>
      <c r="I483" s="225"/>
      <c r="J483" s="221"/>
      <c r="K483" s="221"/>
      <c r="L483" s="226"/>
      <c r="M483" s="227"/>
      <c r="N483" s="228"/>
      <c r="O483" s="228"/>
      <c r="P483" s="228"/>
      <c r="Q483" s="228"/>
      <c r="R483" s="228"/>
      <c r="S483" s="228"/>
      <c r="T483" s="229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0" t="s">
        <v>134</v>
      </c>
      <c r="AU483" s="230" t="s">
        <v>79</v>
      </c>
      <c r="AV483" s="13" t="s">
        <v>79</v>
      </c>
      <c r="AW483" s="13" t="s">
        <v>33</v>
      </c>
      <c r="AX483" s="13" t="s">
        <v>77</v>
      </c>
      <c r="AY483" s="230" t="s">
        <v>115</v>
      </c>
    </row>
    <row r="484" s="2" customFormat="1" ht="24.15" customHeight="1">
      <c r="A484" s="41"/>
      <c r="B484" s="42"/>
      <c r="C484" s="200" t="s">
        <v>613</v>
      </c>
      <c r="D484" s="200" t="s">
        <v>117</v>
      </c>
      <c r="E484" s="201" t="s">
        <v>614</v>
      </c>
      <c r="F484" s="202" t="s">
        <v>615</v>
      </c>
      <c r="G484" s="203" t="s">
        <v>464</v>
      </c>
      <c r="H484" s="204">
        <v>1.5</v>
      </c>
      <c r="I484" s="205"/>
      <c r="J484" s="206">
        <f>ROUND(I484*H484,2)</f>
        <v>0</v>
      </c>
      <c r="K484" s="202" t="s">
        <v>19</v>
      </c>
      <c r="L484" s="47"/>
      <c r="M484" s="207" t="s">
        <v>19</v>
      </c>
      <c r="N484" s="208" t="s">
        <v>43</v>
      </c>
      <c r="O484" s="87"/>
      <c r="P484" s="209">
        <f>O484*H484</f>
        <v>0</v>
      </c>
      <c r="Q484" s="209">
        <v>0.0023900000000000002</v>
      </c>
      <c r="R484" s="209">
        <f>Q484*H484</f>
        <v>0.0035850000000000005</v>
      </c>
      <c r="S484" s="209">
        <v>0</v>
      </c>
      <c r="T484" s="210">
        <f>S484*H484</f>
        <v>0</v>
      </c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R484" s="211" t="s">
        <v>320</v>
      </c>
      <c r="AT484" s="211" t="s">
        <v>117</v>
      </c>
      <c r="AU484" s="211" t="s">
        <v>79</v>
      </c>
      <c r="AY484" s="20" t="s">
        <v>115</v>
      </c>
      <c r="BE484" s="212">
        <f>IF(N484="základní",J484,0)</f>
        <v>0</v>
      </c>
      <c r="BF484" s="212">
        <f>IF(N484="snížená",J484,0)</f>
        <v>0</v>
      </c>
      <c r="BG484" s="212">
        <f>IF(N484="zákl. přenesená",J484,0)</f>
        <v>0</v>
      </c>
      <c r="BH484" s="212">
        <f>IF(N484="sníž. přenesená",J484,0)</f>
        <v>0</v>
      </c>
      <c r="BI484" s="212">
        <f>IF(N484="nulová",J484,0)</f>
        <v>0</v>
      </c>
      <c r="BJ484" s="20" t="s">
        <v>77</v>
      </c>
      <c r="BK484" s="212">
        <f>ROUND(I484*H484,2)</f>
        <v>0</v>
      </c>
      <c r="BL484" s="20" t="s">
        <v>320</v>
      </c>
      <c r="BM484" s="211" t="s">
        <v>616</v>
      </c>
    </row>
    <row r="485" s="2" customFormat="1">
      <c r="A485" s="41"/>
      <c r="B485" s="42"/>
      <c r="C485" s="43"/>
      <c r="D485" s="213" t="s">
        <v>123</v>
      </c>
      <c r="E485" s="43"/>
      <c r="F485" s="214" t="s">
        <v>617</v>
      </c>
      <c r="G485" s="43"/>
      <c r="H485" s="43"/>
      <c r="I485" s="215"/>
      <c r="J485" s="43"/>
      <c r="K485" s="43"/>
      <c r="L485" s="47"/>
      <c r="M485" s="216"/>
      <c r="N485" s="217"/>
      <c r="O485" s="87"/>
      <c r="P485" s="87"/>
      <c r="Q485" s="87"/>
      <c r="R485" s="87"/>
      <c r="S485" s="87"/>
      <c r="T485" s="88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T485" s="20" t="s">
        <v>123</v>
      </c>
      <c r="AU485" s="20" t="s">
        <v>79</v>
      </c>
    </row>
    <row r="486" s="13" customFormat="1">
      <c r="A486" s="13"/>
      <c r="B486" s="220"/>
      <c r="C486" s="221"/>
      <c r="D486" s="213" t="s">
        <v>134</v>
      </c>
      <c r="E486" s="222" t="s">
        <v>19</v>
      </c>
      <c r="F486" s="223" t="s">
        <v>618</v>
      </c>
      <c r="G486" s="221"/>
      <c r="H486" s="224">
        <v>1.5</v>
      </c>
      <c r="I486" s="225"/>
      <c r="J486" s="221"/>
      <c r="K486" s="221"/>
      <c r="L486" s="226"/>
      <c r="M486" s="227"/>
      <c r="N486" s="228"/>
      <c r="O486" s="228"/>
      <c r="P486" s="228"/>
      <c r="Q486" s="228"/>
      <c r="R486" s="228"/>
      <c r="S486" s="228"/>
      <c r="T486" s="229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0" t="s">
        <v>134</v>
      </c>
      <c r="AU486" s="230" t="s">
        <v>79</v>
      </c>
      <c r="AV486" s="13" t="s">
        <v>79</v>
      </c>
      <c r="AW486" s="13" t="s">
        <v>33</v>
      </c>
      <c r="AX486" s="13" t="s">
        <v>77</v>
      </c>
      <c r="AY486" s="230" t="s">
        <v>115</v>
      </c>
    </row>
    <row r="487" s="2" customFormat="1" ht="24.15" customHeight="1">
      <c r="A487" s="41"/>
      <c r="B487" s="42"/>
      <c r="C487" s="200" t="s">
        <v>619</v>
      </c>
      <c r="D487" s="200" t="s">
        <v>117</v>
      </c>
      <c r="E487" s="201" t="s">
        <v>620</v>
      </c>
      <c r="F487" s="202" t="s">
        <v>621</v>
      </c>
      <c r="G487" s="203" t="s">
        <v>464</v>
      </c>
      <c r="H487" s="204">
        <v>1.5</v>
      </c>
      <c r="I487" s="205"/>
      <c r="J487" s="206">
        <f>ROUND(I487*H487,2)</f>
        <v>0</v>
      </c>
      <c r="K487" s="202" t="s">
        <v>19</v>
      </c>
      <c r="L487" s="47"/>
      <c r="M487" s="207" t="s">
        <v>19</v>
      </c>
      <c r="N487" s="208" t="s">
        <v>43</v>
      </c>
      <c r="O487" s="87"/>
      <c r="P487" s="209">
        <f>O487*H487</f>
        <v>0</v>
      </c>
      <c r="Q487" s="209">
        <v>0.0019599999999999999</v>
      </c>
      <c r="R487" s="209">
        <f>Q487*H487</f>
        <v>0.0029399999999999999</v>
      </c>
      <c r="S487" s="209">
        <v>0</v>
      </c>
      <c r="T487" s="210">
        <f>S487*H487</f>
        <v>0</v>
      </c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R487" s="211" t="s">
        <v>320</v>
      </c>
      <c r="AT487" s="211" t="s">
        <v>117</v>
      </c>
      <c r="AU487" s="211" t="s">
        <v>79</v>
      </c>
      <c r="AY487" s="20" t="s">
        <v>115</v>
      </c>
      <c r="BE487" s="212">
        <f>IF(N487="základní",J487,0)</f>
        <v>0</v>
      </c>
      <c r="BF487" s="212">
        <f>IF(N487="snížená",J487,0)</f>
        <v>0</v>
      </c>
      <c r="BG487" s="212">
        <f>IF(N487="zákl. přenesená",J487,0)</f>
        <v>0</v>
      </c>
      <c r="BH487" s="212">
        <f>IF(N487="sníž. přenesená",J487,0)</f>
        <v>0</v>
      </c>
      <c r="BI487" s="212">
        <f>IF(N487="nulová",J487,0)</f>
        <v>0</v>
      </c>
      <c r="BJ487" s="20" t="s">
        <v>77</v>
      </c>
      <c r="BK487" s="212">
        <f>ROUND(I487*H487,2)</f>
        <v>0</v>
      </c>
      <c r="BL487" s="20" t="s">
        <v>320</v>
      </c>
      <c r="BM487" s="211" t="s">
        <v>622</v>
      </c>
    </row>
    <row r="488" s="2" customFormat="1">
      <c r="A488" s="41"/>
      <c r="B488" s="42"/>
      <c r="C488" s="43"/>
      <c r="D488" s="213" t="s">
        <v>123</v>
      </c>
      <c r="E488" s="43"/>
      <c r="F488" s="214" t="s">
        <v>623</v>
      </c>
      <c r="G488" s="43"/>
      <c r="H488" s="43"/>
      <c r="I488" s="215"/>
      <c r="J488" s="43"/>
      <c r="K488" s="43"/>
      <c r="L488" s="47"/>
      <c r="M488" s="216"/>
      <c r="N488" s="217"/>
      <c r="O488" s="87"/>
      <c r="P488" s="87"/>
      <c r="Q488" s="87"/>
      <c r="R488" s="87"/>
      <c r="S488" s="87"/>
      <c r="T488" s="88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T488" s="20" t="s">
        <v>123</v>
      </c>
      <c r="AU488" s="20" t="s">
        <v>79</v>
      </c>
    </row>
    <row r="489" s="13" customFormat="1">
      <c r="A489" s="13"/>
      <c r="B489" s="220"/>
      <c r="C489" s="221"/>
      <c r="D489" s="213" t="s">
        <v>134</v>
      </c>
      <c r="E489" s="222" t="s">
        <v>19</v>
      </c>
      <c r="F489" s="223" t="s">
        <v>624</v>
      </c>
      <c r="G489" s="221"/>
      <c r="H489" s="224">
        <v>1.5</v>
      </c>
      <c r="I489" s="225"/>
      <c r="J489" s="221"/>
      <c r="K489" s="221"/>
      <c r="L489" s="226"/>
      <c r="M489" s="227"/>
      <c r="N489" s="228"/>
      <c r="O489" s="228"/>
      <c r="P489" s="228"/>
      <c r="Q489" s="228"/>
      <c r="R489" s="228"/>
      <c r="S489" s="228"/>
      <c r="T489" s="229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0" t="s">
        <v>134</v>
      </c>
      <c r="AU489" s="230" t="s">
        <v>79</v>
      </c>
      <c r="AV489" s="13" t="s">
        <v>79</v>
      </c>
      <c r="AW489" s="13" t="s">
        <v>33</v>
      </c>
      <c r="AX489" s="13" t="s">
        <v>77</v>
      </c>
      <c r="AY489" s="230" t="s">
        <v>115</v>
      </c>
    </row>
    <row r="490" s="2" customFormat="1" ht="21.75" customHeight="1">
      <c r="A490" s="41"/>
      <c r="B490" s="42"/>
      <c r="C490" s="200" t="s">
        <v>625</v>
      </c>
      <c r="D490" s="200" t="s">
        <v>117</v>
      </c>
      <c r="E490" s="201" t="s">
        <v>626</v>
      </c>
      <c r="F490" s="202" t="s">
        <v>627</v>
      </c>
      <c r="G490" s="203" t="s">
        <v>464</v>
      </c>
      <c r="H490" s="204">
        <v>3</v>
      </c>
      <c r="I490" s="205"/>
      <c r="J490" s="206">
        <f>ROUND(I490*H490,2)</f>
        <v>0</v>
      </c>
      <c r="K490" s="202" t="s">
        <v>129</v>
      </c>
      <c r="L490" s="47"/>
      <c r="M490" s="207" t="s">
        <v>19</v>
      </c>
      <c r="N490" s="208" t="s">
        <v>43</v>
      </c>
      <c r="O490" s="87"/>
      <c r="P490" s="209">
        <f>O490*H490</f>
        <v>0</v>
      </c>
      <c r="Q490" s="209">
        <v>0.0025899999999999999</v>
      </c>
      <c r="R490" s="209">
        <f>Q490*H490</f>
        <v>0.0077699999999999991</v>
      </c>
      <c r="S490" s="209">
        <v>0</v>
      </c>
      <c r="T490" s="210">
        <f>S490*H490</f>
        <v>0</v>
      </c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R490" s="211" t="s">
        <v>320</v>
      </c>
      <c r="AT490" s="211" t="s">
        <v>117</v>
      </c>
      <c r="AU490" s="211" t="s">
        <v>79</v>
      </c>
      <c r="AY490" s="20" t="s">
        <v>115</v>
      </c>
      <c r="BE490" s="212">
        <f>IF(N490="základní",J490,0)</f>
        <v>0</v>
      </c>
      <c r="BF490" s="212">
        <f>IF(N490="snížená",J490,0)</f>
        <v>0</v>
      </c>
      <c r="BG490" s="212">
        <f>IF(N490="zákl. přenesená",J490,0)</f>
        <v>0</v>
      </c>
      <c r="BH490" s="212">
        <f>IF(N490="sníž. přenesená",J490,0)</f>
        <v>0</v>
      </c>
      <c r="BI490" s="212">
        <f>IF(N490="nulová",J490,0)</f>
        <v>0</v>
      </c>
      <c r="BJ490" s="20" t="s">
        <v>77</v>
      </c>
      <c r="BK490" s="212">
        <f>ROUND(I490*H490,2)</f>
        <v>0</v>
      </c>
      <c r="BL490" s="20" t="s">
        <v>320</v>
      </c>
      <c r="BM490" s="211" t="s">
        <v>628</v>
      </c>
    </row>
    <row r="491" s="2" customFormat="1">
      <c r="A491" s="41"/>
      <c r="B491" s="42"/>
      <c r="C491" s="43"/>
      <c r="D491" s="213" t="s">
        <v>123</v>
      </c>
      <c r="E491" s="43"/>
      <c r="F491" s="214" t="s">
        <v>629</v>
      </c>
      <c r="G491" s="43"/>
      <c r="H491" s="43"/>
      <c r="I491" s="215"/>
      <c r="J491" s="43"/>
      <c r="K491" s="43"/>
      <c r="L491" s="47"/>
      <c r="M491" s="216"/>
      <c r="N491" s="217"/>
      <c r="O491" s="87"/>
      <c r="P491" s="87"/>
      <c r="Q491" s="87"/>
      <c r="R491" s="87"/>
      <c r="S491" s="87"/>
      <c r="T491" s="88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T491" s="20" t="s">
        <v>123</v>
      </c>
      <c r="AU491" s="20" t="s">
        <v>79</v>
      </c>
    </row>
    <row r="492" s="2" customFormat="1">
      <c r="A492" s="41"/>
      <c r="B492" s="42"/>
      <c r="C492" s="43"/>
      <c r="D492" s="218" t="s">
        <v>132</v>
      </c>
      <c r="E492" s="43"/>
      <c r="F492" s="219" t="s">
        <v>630</v>
      </c>
      <c r="G492" s="43"/>
      <c r="H492" s="43"/>
      <c r="I492" s="215"/>
      <c r="J492" s="43"/>
      <c r="K492" s="43"/>
      <c r="L492" s="47"/>
      <c r="M492" s="216"/>
      <c r="N492" s="217"/>
      <c r="O492" s="87"/>
      <c r="P492" s="87"/>
      <c r="Q492" s="87"/>
      <c r="R492" s="87"/>
      <c r="S492" s="87"/>
      <c r="T492" s="88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T492" s="20" t="s">
        <v>132</v>
      </c>
      <c r="AU492" s="20" t="s">
        <v>79</v>
      </c>
    </row>
    <row r="493" s="13" customFormat="1">
      <c r="A493" s="13"/>
      <c r="B493" s="220"/>
      <c r="C493" s="221"/>
      <c r="D493" s="213" t="s">
        <v>134</v>
      </c>
      <c r="E493" s="222" t="s">
        <v>19</v>
      </c>
      <c r="F493" s="223" t="s">
        <v>631</v>
      </c>
      <c r="G493" s="221"/>
      <c r="H493" s="224">
        <v>3</v>
      </c>
      <c r="I493" s="225"/>
      <c r="J493" s="221"/>
      <c r="K493" s="221"/>
      <c r="L493" s="226"/>
      <c r="M493" s="227"/>
      <c r="N493" s="228"/>
      <c r="O493" s="228"/>
      <c r="P493" s="228"/>
      <c r="Q493" s="228"/>
      <c r="R493" s="228"/>
      <c r="S493" s="228"/>
      <c r="T493" s="229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0" t="s">
        <v>134</v>
      </c>
      <c r="AU493" s="230" t="s">
        <v>79</v>
      </c>
      <c r="AV493" s="13" t="s">
        <v>79</v>
      </c>
      <c r="AW493" s="13" t="s">
        <v>33</v>
      </c>
      <c r="AX493" s="13" t="s">
        <v>77</v>
      </c>
      <c r="AY493" s="230" t="s">
        <v>115</v>
      </c>
    </row>
    <row r="494" s="2" customFormat="1" ht="33" customHeight="1">
      <c r="A494" s="41"/>
      <c r="B494" s="42"/>
      <c r="C494" s="200" t="s">
        <v>632</v>
      </c>
      <c r="D494" s="200" t="s">
        <v>117</v>
      </c>
      <c r="E494" s="201" t="s">
        <v>633</v>
      </c>
      <c r="F494" s="202" t="s">
        <v>634</v>
      </c>
      <c r="G494" s="203" t="s">
        <v>120</v>
      </c>
      <c r="H494" s="204">
        <v>1</v>
      </c>
      <c r="I494" s="205"/>
      <c r="J494" s="206">
        <f>ROUND(I494*H494,2)</f>
        <v>0</v>
      </c>
      <c r="K494" s="202" t="s">
        <v>19</v>
      </c>
      <c r="L494" s="47"/>
      <c r="M494" s="207" t="s">
        <v>19</v>
      </c>
      <c r="N494" s="208" t="s">
        <v>43</v>
      </c>
      <c r="O494" s="87"/>
      <c r="P494" s="209">
        <f>O494*H494</f>
        <v>0</v>
      </c>
      <c r="Q494" s="209">
        <v>0.00329</v>
      </c>
      <c r="R494" s="209">
        <f>Q494*H494</f>
        <v>0.00329</v>
      </c>
      <c r="S494" s="209">
        <v>0</v>
      </c>
      <c r="T494" s="210">
        <f>S494*H494</f>
        <v>0</v>
      </c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R494" s="211" t="s">
        <v>320</v>
      </c>
      <c r="AT494" s="211" t="s">
        <v>117</v>
      </c>
      <c r="AU494" s="211" t="s">
        <v>79</v>
      </c>
      <c r="AY494" s="20" t="s">
        <v>115</v>
      </c>
      <c r="BE494" s="212">
        <f>IF(N494="základní",J494,0)</f>
        <v>0</v>
      </c>
      <c r="BF494" s="212">
        <f>IF(N494="snížená",J494,0)</f>
        <v>0</v>
      </c>
      <c r="BG494" s="212">
        <f>IF(N494="zákl. přenesená",J494,0)</f>
        <v>0</v>
      </c>
      <c r="BH494" s="212">
        <f>IF(N494="sníž. přenesená",J494,0)</f>
        <v>0</v>
      </c>
      <c r="BI494" s="212">
        <f>IF(N494="nulová",J494,0)</f>
        <v>0</v>
      </c>
      <c r="BJ494" s="20" t="s">
        <v>77</v>
      </c>
      <c r="BK494" s="212">
        <f>ROUND(I494*H494,2)</f>
        <v>0</v>
      </c>
      <c r="BL494" s="20" t="s">
        <v>320</v>
      </c>
      <c r="BM494" s="211" t="s">
        <v>635</v>
      </c>
    </row>
    <row r="495" s="2" customFormat="1">
      <c r="A495" s="41"/>
      <c r="B495" s="42"/>
      <c r="C495" s="43"/>
      <c r="D495" s="213" t="s">
        <v>123</v>
      </c>
      <c r="E495" s="43"/>
      <c r="F495" s="214" t="s">
        <v>634</v>
      </c>
      <c r="G495" s="43"/>
      <c r="H495" s="43"/>
      <c r="I495" s="215"/>
      <c r="J495" s="43"/>
      <c r="K495" s="43"/>
      <c r="L495" s="47"/>
      <c r="M495" s="216"/>
      <c r="N495" s="217"/>
      <c r="O495" s="87"/>
      <c r="P495" s="87"/>
      <c r="Q495" s="87"/>
      <c r="R495" s="87"/>
      <c r="S495" s="87"/>
      <c r="T495" s="88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T495" s="20" t="s">
        <v>123</v>
      </c>
      <c r="AU495" s="20" t="s">
        <v>79</v>
      </c>
    </row>
    <row r="496" s="2" customFormat="1" ht="24.15" customHeight="1">
      <c r="A496" s="41"/>
      <c r="B496" s="42"/>
      <c r="C496" s="200" t="s">
        <v>636</v>
      </c>
      <c r="D496" s="200" t="s">
        <v>117</v>
      </c>
      <c r="E496" s="201" t="s">
        <v>637</v>
      </c>
      <c r="F496" s="202" t="s">
        <v>638</v>
      </c>
      <c r="G496" s="203" t="s">
        <v>464</v>
      </c>
      <c r="H496" s="204">
        <v>3.5</v>
      </c>
      <c r="I496" s="205"/>
      <c r="J496" s="206">
        <f>ROUND(I496*H496,2)</f>
        <v>0</v>
      </c>
      <c r="K496" s="202" t="s">
        <v>129</v>
      </c>
      <c r="L496" s="47"/>
      <c r="M496" s="207" t="s">
        <v>19</v>
      </c>
      <c r="N496" s="208" t="s">
        <v>43</v>
      </c>
      <c r="O496" s="87"/>
      <c r="P496" s="209">
        <f>O496*H496</f>
        <v>0</v>
      </c>
      <c r="Q496" s="209">
        <v>0.0030699999999999998</v>
      </c>
      <c r="R496" s="209">
        <f>Q496*H496</f>
        <v>0.010744999999999999</v>
      </c>
      <c r="S496" s="209">
        <v>0</v>
      </c>
      <c r="T496" s="210">
        <f>S496*H496</f>
        <v>0</v>
      </c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R496" s="211" t="s">
        <v>320</v>
      </c>
      <c r="AT496" s="211" t="s">
        <v>117</v>
      </c>
      <c r="AU496" s="211" t="s">
        <v>79</v>
      </c>
      <c r="AY496" s="20" t="s">
        <v>115</v>
      </c>
      <c r="BE496" s="212">
        <f>IF(N496="základní",J496,0)</f>
        <v>0</v>
      </c>
      <c r="BF496" s="212">
        <f>IF(N496="snížená",J496,0)</f>
        <v>0</v>
      </c>
      <c r="BG496" s="212">
        <f>IF(N496="zákl. přenesená",J496,0)</f>
        <v>0</v>
      </c>
      <c r="BH496" s="212">
        <f>IF(N496="sníž. přenesená",J496,0)</f>
        <v>0</v>
      </c>
      <c r="BI496" s="212">
        <f>IF(N496="nulová",J496,0)</f>
        <v>0</v>
      </c>
      <c r="BJ496" s="20" t="s">
        <v>77</v>
      </c>
      <c r="BK496" s="212">
        <f>ROUND(I496*H496,2)</f>
        <v>0</v>
      </c>
      <c r="BL496" s="20" t="s">
        <v>320</v>
      </c>
      <c r="BM496" s="211" t="s">
        <v>639</v>
      </c>
    </row>
    <row r="497" s="2" customFormat="1">
      <c r="A497" s="41"/>
      <c r="B497" s="42"/>
      <c r="C497" s="43"/>
      <c r="D497" s="213" t="s">
        <v>123</v>
      </c>
      <c r="E497" s="43"/>
      <c r="F497" s="214" t="s">
        <v>640</v>
      </c>
      <c r="G497" s="43"/>
      <c r="H497" s="43"/>
      <c r="I497" s="215"/>
      <c r="J497" s="43"/>
      <c r="K497" s="43"/>
      <c r="L497" s="47"/>
      <c r="M497" s="216"/>
      <c r="N497" s="217"/>
      <c r="O497" s="87"/>
      <c r="P497" s="87"/>
      <c r="Q497" s="87"/>
      <c r="R497" s="87"/>
      <c r="S497" s="87"/>
      <c r="T497" s="88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T497" s="20" t="s">
        <v>123</v>
      </c>
      <c r="AU497" s="20" t="s">
        <v>79</v>
      </c>
    </row>
    <row r="498" s="2" customFormat="1">
      <c r="A498" s="41"/>
      <c r="B498" s="42"/>
      <c r="C498" s="43"/>
      <c r="D498" s="218" t="s">
        <v>132</v>
      </c>
      <c r="E498" s="43"/>
      <c r="F498" s="219" t="s">
        <v>641</v>
      </c>
      <c r="G498" s="43"/>
      <c r="H498" s="43"/>
      <c r="I498" s="215"/>
      <c r="J498" s="43"/>
      <c r="K498" s="43"/>
      <c r="L498" s="47"/>
      <c r="M498" s="216"/>
      <c r="N498" s="217"/>
      <c r="O498" s="87"/>
      <c r="P498" s="87"/>
      <c r="Q498" s="87"/>
      <c r="R498" s="87"/>
      <c r="S498" s="87"/>
      <c r="T498" s="88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T498" s="20" t="s">
        <v>132</v>
      </c>
      <c r="AU498" s="20" t="s">
        <v>79</v>
      </c>
    </row>
    <row r="499" s="13" customFormat="1">
      <c r="A499" s="13"/>
      <c r="B499" s="220"/>
      <c r="C499" s="221"/>
      <c r="D499" s="213" t="s">
        <v>134</v>
      </c>
      <c r="E499" s="222" t="s">
        <v>19</v>
      </c>
      <c r="F499" s="223" t="s">
        <v>642</v>
      </c>
      <c r="G499" s="221"/>
      <c r="H499" s="224">
        <v>3.5</v>
      </c>
      <c r="I499" s="225"/>
      <c r="J499" s="221"/>
      <c r="K499" s="221"/>
      <c r="L499" s="226"/>
      <c r="M499" s="227"/>
      <c r="N499" s="228"/>
      <c r="O499" s="228"/>
      <c r="P499" s="228"/>
      <c r="Q499" s="228"/>
      <c r="R499" s="228"/>
      <c r="S499" s="228"/>
      <c r="T499" s="229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0" t="s">
        <v>134</v>
      </c>
      <c r="AU499" s="230" t="s">
        <v>79</v>
      </c>
      <c r="AV499" s="13" t="s">
        <v>79</v>
      </c>
      <c r="AW499" s="13" t="s">
        <v>33</v>
      </c>
      <c r="AX499" s="13" t="s">
        <v>77</v>
      </c>
      <c r="AY499" s="230" t="s">
        <v>115</v>
      </c>
    </row>
    <row r="500" s="2" customFormat="1" ht="33" customHeight="1">
      <c r="A500" s="41"/>
      <c r="B500" s="42"/>
      <c r="C500" s="200" t="s">
        <v>643</v>
      </c>
      <c r="D500" s="200" t="s">
        <v>117</v>
      </c>
      <c r="E500" s="201" t="s">
        <v>644</v>
      </c>
      <c r="F500" s="202" t="s">
        <v>645</v>
      </c>
      <c r="G500" s="203" t="s">
        <v>646</v>
      </c>
      <c r="H500" s="263"/>
      <c r="I500" s="205"/>
      <c r="J500" s="206">
        <f>ROUND(I500*H500,2)</f>
        <v>0</v>
      </c>
      <c r="K500" s="202" t="s">
        <v>129</v>
      </c>
      <c r="L500" s="47"/>
      <c r="M500" s="207" t="s">
        <v>19</v>
      </c>
      <c r="N500" s="208" t="s">
        <v>43</v>
      </c>
      <c r="O500" s="87"/>
      <c r="P500" s="209">
        <f>O500*H500</f>
        <v>0</v>
      </c>
      <c r="Q500" s="209">
        <v>0</v>
      </c>
      <c r="R500" s="209">
        <f>Q500*H500</f>
        <v>0</v>
      </c>
      <c r="S500" s="209">
        <v>0</v>
      </c>
      <c r="T500" s="210">
        <f>S500*H500</f>
        <v>0</v>
      </c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R500" s="211" t="s">
        <v>320</v>
      </c>
      <c r="AT500" s="211" t="s">
        <v>117</v>
      </c>
      <c r="AU500" s="211" t="s">
        <v>79</v>
      </c>
      <c r="AY500" s="20" t="s">
        <v>115</v>
      </c>
      <c r="BE500" s="212">
        <f>IF(N500="základní",J500,0)</f>
        <v>0</v>
      </c>
      <c r="BF500" s="212">
        <f>IF(N500="snížená",J500,0)</f>
        <v>0</v>
      </c>
      <c r="BG500" s="212">
        <f>IF(N500="zákl. přenesená",J500,0)</f>
        <v>0</v>
      </c>
      <c r="BH500" s="212">
        <f>IF(N500="sníž. přenesená",J500,0)</f>
        <v>0</v>
      </c>
      <c r="BI500" s="212">
        <f>IF(N500="nulová",J500,0)</f>
        <v>0</v>
      </c>
      <c r="BJ500" s="20" t="s">
        <v>77</v>
      </c>
      <c r="BK500" s="212">
        <f>ROUND(I500*H500,2)</f>
        <v>0</v>
      </c>
      <c r="BL500" s="20" t="s">
        <v>320</v>
      </c>
      <c r="BM500" s="211" t="s">
        <v>647</v>
      </c>
    </row>
    <row r="501" s="2" customFormat="1">
      <c r="A501" s="41"/>
      <c r="B501" s="42"/>
      <c r="C501" s="43"/>
      <c r="D501" s="213" t="s">
        <v>123</v>
      </c>
      <c r="E501" s="43"/>
      <c r="F501" s="214" t="s">
        <v>648</v>
      </c>
      <c r="G501" s="43"/>
      <c r="H501" s="43"/>
      <c r="I501" s="215"/>
      <c r="J501" s="43"/>
      <c r="K501" s="43"/>
      <c r="L501" s="47"/>
      <c r="M501" s="216"/>
      <c r="N501" s="217"/>
      <c r="O501" s="87"/>
      <c r="P501" s="87"/>
      <c r="Q501" s="87"/>
      <c r="R501" s="87"/>
      <c r="S501" s="87"/>
      <c r="T501" s="88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T501" s="20" t="s">
        <v>123</v>
      </c>
      <c r="AU501" s="20" t="s">
        <v>79</v>
      </c>
    </row>
    <row r="502" s="2" customFormat="1">
      <c r="A502" s="41"/>
      <c r="B502" s="42"/>
      <c r="C502" s="43"/>
      <c r="D502" s="218" t="s">
        <v>132</v>
      </c>
      <c r="E502" s="43"/>
      <c r="F502" s="219" t="s">
        <v>649</v>
      </c>
      <c r="G502" s="43"/>
      <c r="H502" s="43"/>
      <c r="I502" s="215"/>
      <c r="J502" s="43"/>
      <c r="K502" s="43"/>
      <c r="L502" s="47"/>
      <c r="M502" s="216"/>
      <c r="N502" s="217"/>
      <c r="O502" s="87"/>
      <c r="P502" s="87"/>
      <c r="Q502" s="87"/>
      <c r="R502" s="87"/>
      <c r="S502" s="87"/>
      <c r="T502" s="88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T502" s="20" t="s">
        <v>132</v>
      </c>
      <c r="AU502" s="20" t="s">
        <v>79</v>
      </c>
    </row>
    <row r="503" s="12" customFormat="1" ht="22.8" customHeight="1">
      <c r="A503" s="12"/>
      <c r="B503" s="184"/>
      <c r="C503" s="185"/>
      <c r="D503" s="186" t="s">
        <v>71</v>
      </c>
      <c r="E503" s="198" t="s">
        <v>650</v>
      </c>
      <c r="F503" s="198" t="s">
        <v>651</v>
      </c>
      <c r="G503" s="185"/>
      <c r="H503" s="185"/>
      <c r="I503" s="188"/>
      <c r="J503" s="199">
        <f>BK503</f>
        <v>0</v>
      </c>
      <c r="K503" s="185"/>
      <c r="L503" s="190"/>
      <c r="M503" s="191"/>
      <c r="N503" s="192"/>
      <c r="O503" s="192"/>
      <c r="P503" s="193">
        <f>SUM(P504:P538)</f>
        <v>0</v>
      </c>
      <c r="Q503" s="192"/>
      <c r="R503" s="193">
        <f>SUM(R504:R538)</f>
        <v>2.6365244999999997</v>
      </c>
      <c r="S503" s="192"/>
      <c r="T503" s="194">
        <f>SUM(T504:T538)</f>
        <v>2.5081275000000001</v>
      </c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R503" s="195" t="s">
        <v>79</v>
      </c>
      <c r="AT503" s="196" t="s">
        <v>71</v>
      </c>
      <c r="AU503" s="196" t="s">
        <v>77</v>
      </c>
      <c r="AY503" s="195" t="s">
        <v>115</v>
      </c>
      <c r="BK503" s="197">
        <f>SUM(BK504:BK538)</f>
        <v>0</v>
      </c>
    </row>
    <row r="504" s="2" customFormat="1" ht="33" customHeight="1">
      <c r="A504" s="41"/>
      <c r="B504" s="42"/>
      <c r="C504" s="200" t="s">
        <v>652</v>
      </c>
      <c r="D504" s="200" t="s">
        <v>117</v>
      </c>
      <c r="E504" s="201" t="s">
        <v>653</v>
      </c>
      <c r="F504" s="202" t="s">
        <v>654</v>
      </c>
      <c r="G504" s="203" t="s">
        <v>128</v>
      </c>
      <c r="H504" s="204">
        <v>549.22500000000002</v>
      </c>
      <c r="I504" s="205"/>
      <c r="J504" s="206">
        <f>ROUND(I504*H504,2)</f>
        <v>0</v>
      </c>
      <c r="K504" s="202" t="s">
        <v>129</v>
      </c>
      <c r="L504" s="47"/>
      <c r="M504" s="207" t="s">
        <v>19</v>
      </c>
      <c r="N504" s="208" t="s">
        <v>43</v>
      </c>
      <c r="O504" s="87"/>
      <c r="P504" s="209">
        <f>O504*H504</f>
        <v>0</v>
      </c>
      <c r="Q504" s="209">
        <v>0</v>
      </c>
      <c r="R504" s="209">
        <f>Q504*H504</f>
        <v>0</v>
      </c>
      <c r="S504" s="209">
        <v>0.0028</v>
      </c>
      <c r="T504" s="210">
        <f>S504*H504</f>
        <v>1.53783</v>
      </c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R504" s="211" t="s">
        <v>320</v>
      </c>
      <c r="AT504" s="211" t="s">
        <v>117</v>
      </c>
      <c r="AU504" s="211" t="s">
        <v>79</v>
      </c>
      <c r="AY504" s="20" t="s">
        <v>115</v>
      </c>
      <c r="BE504" s="212">
        <f>IF(N504="základní",J504,0)</f>
        <v>0</v>
      </c>
      <c r="BF504" s="212">
        <f>IF(N504="snížená",J504,0)</f>
        <v>0</v>
      </c>
      <c r="BG504" s="212">
        <f>IF(N504="zákl. přenesená",J504,0)</f>
        <v>0</v>
      </c>
      <c r="BH504" s="212">
        <f>IF(N504="sníž. přenesená",J504,0)</f>
        <v>0</v>
      </c>
      <c r="BI504" s="212">
        <f>IF(N504="nulová",J504,0)</f>
        <v>0</v>
      </c>
      <c r="BJ504" s="20" t="s">
        <v>77</v>
      </c>
      <c r="BK504" s="212">
        <f>ROUND(I504*H504,2)</f>
        <v>0</v>
      </c>
      <c r="BL504" s="20" t="s">
        <v>320</v>
      </c>
      <c r="BM504" s="211" t="s">
        <v>655</v>
      </c>
    </row>
    <row r="505" s="2" customFormat="1">
      <c r="A505" s="41"/>
      <c r="B505" s="42"/>
      <c r="C505" s="43"/>
      <c r="D505" s="213" t="s">
        <v>123</v>
      </c>
      <c r="E505" s="43"/>
      <c r="F505" s="214" t="s">
        <v>656</v>
      </c>
      <c r="G505" s="43"/>
      <c r="H505" s="43"/>
      <c r="I505" s="215"/>
      <c r="J505" s="43"/>
      <c r="K505" s="43"/>
      <c r="L505" s="47"/>
      <c r="M505" s="216"/>
      <c r="N505" s="217"/>
      <c r="O505" s="87"/>
      <c r="P505" s="87"/>
      <c r="Q505" s="87"/>
      <c r="R505" s="87"/>
      <c r="S505" s="87"/>
      <c r="T505" s="88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T505" s="20" t="s">
        <v>123</v>
      </c>
      <c r="AU505" s="20" t="s">
        <v>79</v>
      </c>
    </row>
    <row r="506" s="2" customFormat="1">
      <c r="A506" s="41"/>
      <c r="B506" s="42"/>
      <c r="C506" s="43"/>
      <c r="D506" s="218" t="s">
        <v>132</v>
      </c>
      <c r="E506" s="43"/>
      <c r="F506" s="219" t="s">
        <v>657</v>
      </c>
      <c r="G506" s="43"/>
      <c r="H506" s="43"/>
      <c r="I506" s="215"/>
      <c r="J506" s="43"/>
      <c r="K506" s="43"/>
      <c r="L506" s="47"/>
      <c r="M506" s="216"/>
      <c r="N506" s="217"/>
      <c r="O506" s="87"/>
      <c r="P506" s="87"/>
      <c r="Q506" s="87"/>
      <c r="R506" s="87"/>
      <c r="S506" s="87"/>
      <c r="T506" s="88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T506" s="20" t="s">
        <v>132</v>
      </c>
      <c r="AU506" s="20" t="s">
        <v>79</v>
      </c>
    </row>
    <row r="507" s="13" customFormat="1">
      <c r="A507" s="13"/>
      <c r="B507" s="220"/>
      <c r="C507" s="221"/>
      <c r="D507" s="213" t="s">
        <v>134</v>
      </c>
      <c r="E507" s="222" t="s">
        <v>19</v>
      </c>
      <c r="F507" s="223" t="s">
        <v>658</v>
      </c>
      <c r="G507" s="221"/>
      <c r="H507" s="224">
        <v>549.22500000000002</v>
      </c>
      <c r="I507" s="225"/>
      <c r="J507" s="221"/>
      <c r="K507" s="221"/>
      <c r="L507" s="226"/>
      <c r="M507" s="227"/>
      <c r="N507" s="228"/>
      <c r="O507" s="228"/>
      <c r="P507" s="228"/>
      <c r="Q507" s="228"/>
      <c r="R507" s="228"/>
      <c r="S507" s="228"/>
      <c r="T507" s="229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0" t="s">
        <v>134</v>
      </c>
      <c r="AU507" s="230" t="s">
        <v>79</v>
      </c>
      <c r="AV507" s="13" t="s">
        <v>79</v>
      </c>
      <c r="AW507" s="13" t="s">
        <v>33</v>
      </c>
      <c r="AX507" s="13" t="s">
        <v>77</v>
      </c>
      <c r="AY507" s="230" t="s">
        <v>115</v>
      </c>
    </row>
    <row r="508" s="2" customFormat="1" ht="21.75" customHeight="1">
      <c r="A508" s="41"/>
      <c r="B508" s="42"/>
      <c r="C508" s="264" t="s">
        <v>659</v>
      </c>
      <c r="D508" s="264" t="s">
        <v>660</v>
      </c>
      <c r="E508" s="265" t="s">
        <v>661</v>
      </c>
      <c r="F508" s="266" t="s">
        <v>662</v>
      </c>
      <c r="G508" s="267" t="s">
        <v>120</v>
      </c>
      <c r="H508" s="268">
        <v>339.42099999999999</v>
      </c>
      <c r="I508" s="269"/>
      <c r="J508" s="270">
        <f>ROUND(I508*H508,2)</f>
        <v>0</v>
      </c>
      <c r="K508" s="266" t="s">
        <v>129</v>
      </c>
      <c r="L508" s="271"/>
      <c r="M508" s="272" t="s">
        <v>19</v>
      </c>
      <c r="N508" s="273" t="s">
        <v>43</v>
      </c>
      <c r="O508" s="87"/>
      <c r="P508" s="209">
        <f>O508*H508</f>
        <v>0</v>
      </c>
      <c r="Q508" s="209">
        <v>0.0028</v>
      </c>
      <c r="R508" s="209">
        <f>Q508*H508</f>
        <v>0.95037879999999997</v>
      </c>
      <c r="S508" s="209">
        <v>0</v>
      </c>
      <c r="T508" s="210">
        <f>S508*H508</f>
        <v>0</v>
      </c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R508" s="211" t="s">
        <v>438</v>
      </c>
      <c r="AT508" s="211" t="s">
        <v>660</v>
      </c>
      <c r="AU508" s="211" t="s">
        <v>79</v>
      </c>
      <c r="AY508" s="20" t="s">
        <v>115</v>
      </c>
      <c r="BE508" s="212">
        <f>IF(N508="základní",J508,0)</f>
        <v>0</v>
      </c>
      <c r="BF508" s="212">
        <f>IF(N508="snížená",J508,0)</f>
        <v>0</v>
      </c>
      <c r="BG508" s="212">
        <f>IF(N508="zákl. přenesená",J508,0)</f>
        <v>0</v>
      </c>
      <c r="BH508" s="212">
        <f>IF(N508="sníž. přenesená",J508,0)</f>
        <v>0</v>
      </c>
      <c r="BI508" s="212">
        <f>IF(N508="nulová",J508,0)</f>
        <v>0</v>
      </c>
      <c r="BJ508" s="20" t="s">
        <v>77</v>
      </c>
      <c r="BK508" s="212">
        <f>ROUND(I508*H508,2)</f>
        <v>0</v>
      </c>
      <c r="BL508" s="20" t="s">
        <v>320</v>
      </c>
      <c r="BM508" s="211" t="s">
        <v>663</v>
      </c>
    </row>
    <row r="509" s="2" customFormat="1">
      <c r="A509" s="41"/>
      <c r="B509" s="42"/>
      <c r="C509" s="43"/>
      <c r="D509" s="213" t="s">
        <v>123</v>
      </c>
      <c r="E509" s="43"/>
      <c r="F509" s="214" t="s">
        <v>662</v>
      </c>
      <c r="G509" s="43"/>
      <c r="H509" s="43"/>
      <c r="I509" s="215"/>
      <c r="J509" s="43"/>
      <c r="K509" s="43"/>
      <c r="L509" s="47"/>
      <c r="M509" s="216"/>
      <c r="N509" s="217"/>
      <c r="O509" s="87"/>
      <c r="P509" s="87"/>
      <c r="Q509" s="87"/>
      <c r="R509" s="87"/>
      <c r="S509" s="87"/>
      <c r="T509" s="88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T509" s="20" t="s">
        <v>123</v>
      </c>
      <c r="AU509" s="20" t="s">
        <v>79</v>
      </c>
    </row>
    <row r="510" s="13" customFormat="1">
      <c r="A510" s="13"/>
      <c r="B510" s="220"/>
      <c r="C510" s="221"/>
      <c r="D510" s="213" t="s">
        <v>134</v>
      </c>
      <c r="E510" s="221"/>
      <c r="F510" s="223" t="s">
        <v>664</v>
      </c>
      <c r="G510" s="221"/>
      <c r="H510" s="224">
        <v>339.42099999999999</v>
      </c>
      <c r="I510" s="225"/>
      <c r="J510" s="221"/>
      <c r="K510" s="221"/>
      <c r="L510" s="226"/>
      <c r="M510" s="227"/>
      <c r="N510" s="228"/>
      <c r="O510" s="228"/>
      <c r="P510" s="228"/>
      <c r="Q510" s="228"/>
      <c r="R510" s="228"/>
      <c r="S510" s="228"/>
      <c r="T510" s="229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0" t="s">
        <v>134</v>
      </c>
      <c r="AU510" s="230" t="s">
        <v>79</v>
      </c>
      <c r="AV510" s="13" t="s">
        <v>79</v>
      </c>
      <c r="AW510" s="13" t="s">
        <v>4</v>
      </c>
      <c r="AX510" s="13" t="s">
        <v>77</v>
      </c>
      <c r="AY510" s="230" t="s">
        <v>115</v>
      </c>
    </row>
    <row r="511" s="2" customFormat="1" ht="21.75" customHeight="1">
      <c r="A511" s="41"/>
      <c r="B511" s="42"/>
      <c r="C511" s="264" t="s">
        <v>665</v>
      </c>
      <c r="D511" s="264" t="s">
        <v>660</v>
      </c>
      <c r="E511" s="265" t="s">
        <v>666</v>
      </c>
      <c r="F511" s="266" t="s">
        <v>667</v>
      </c>
      <c r="G511" s="267" t="s">
        <v>120</v>
      </c>
      <c r="H511" s="268">
        <v>339.42099999999999</v>
      </c>
      <c r="I511" s="269"/>
      <c r="J511" s="270">
        <f>ROUND(I511*H511,2)</f>
        <v>0</v>
      </c>
      <c r="K511" s="266" t="s">
        <v>129</v>
      </c>
      <c r="L511" s="271"/>
      <c r="M511" s="272" t="s">
        <v>19</v>
      </c>
      <c r="N511" s="273" t="s">
        <v>43</v>
      </c>
      <c r="O511" s="87"/>
      <c r="P511" s="209">
        <f>O511*H511</f>
        <v>0</v>
      </c>
      <c r="Q511" s="209">
        <v>0.0016999999999999999</v>
      </c>
      <c r="R511" s="209">
        <f>Q511*H511</f>
        <v>0.57701569999999991</v>
      </c>
      <c r="S511" s="209">
        <v>0</v>
      </c>
      <c r="T511" s="210">
        <f>S511*H511</f>
        <v>0</v>
      </c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R511" s="211" t="s">
        <v>438</v>
      </c>
      <c r="AT511" s="211" t="s">
        <v>660</v>
      </c>
      <c r="AU511" s="211" t="s">
        <v>79</v>
      </c>
      <c r="AY511" s="20" t="s">
        <v>115</v>
      </c>
      <c r="BE511" s="212">
        <f>IF(N511="základní",J511,0)</f>
        <v>0</v>
      </c>
      <c r="BF511" s="212">
        <f>IF(N511="snížená",J511,0)</f>
        <v>0</v>
      </c>
      <c r="BG511" s="212">
        <f>IF(N511="zákl. přenesená",J511,0)</f>
        <v>0</v>
      </c>
      <c r="BH511" s="212">
        <f>IF(N511="sníž. přenesená",J511,0)</f>
        <v>0</v>
      </c>
      <c r="BI511" s="212">
        <f>IF(N511="nulová",J511,0)</f>
        <v>0</v>
      </c>
      <c r="BJ511" s="20" t="s">
        <v>77</v>
      </c>
      <c r="BK511" s="212">
        <f>ROUND(I511*H511,2)</f>
        <v>0</v>
      </c>
      <c r="BL511" s="20" t="s">
        <v>320</v>
      </c>
      <c r="BM511" s="211" t="s">
        <v>668</v>
      </c>
    </row>
    <row r="512" s="2" customFormat="1">
      <c r="A512" s="41"/>
      <c r="B512" s="42"/>
      <c r="C512" s="43"/>
      <c r="D512" s="213" t="s">
        <v>123</v>
      </c>
      <c r="E512" s="43"/>
      <c r="F512" s="214" t="s">
        <v>667</v>
      </c>
      <c r="G512" s="43"/>
      <c r="H512" s="43"/>
      <c r="I512" s="215"/>
      <c r="J512" s="43"/>
      <c r="K512" s="43"/>
      <c r="L512" s="47"/>
      <c r="M512" s="216"/>
      <c r="N512" s="217"/>
      <c r="O512" s="87"/>
      <c r="P512" s="87"/>
      <c r="Q512" s="87"/>
      <c r="R512" s="87"/>
      <c r="S512" s="87"/>
      <c r="T512" s="88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T512" s="20" t="s">
        <v>123</v>
      </c>
      <c r="AU512" s="20" t="s">
        <v>79</v>
      </c>
    </row>
    <row r="513" s="13" customFormat="1">
      <c r="A513" s="13"/>
      <c r="B513" s="220"/>
      <c r="C513" s="221"/>
      <c r="D513" s="213" t="s">
        <v>134</v>
      </c>
      <c r="E513" s="221"/>
      <c r="F513" s="223" t="s">
        <v>664</v>
      </c>
      <c r="G513" s="221"/>
      <c r="H513" s="224">
        <v>339.42099999999999</v>
      </c>
      <c r="I513" s="225"/>
      <c r="J513" s="221"/>
      <c r="K513" s="221"/>
      <c r="L513" s="226"/>
      <c r="M513" s="227"/>
      <c r="N513" s="228"/>
      <c r="O513" s="228"/>
      <c r="P513" s="228"/>
      <c r="Q513" s="228"/>
      <c r="R513" s="228"/>
      <c r="S513" s="228"/>
      <c r="T513" s="229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0" t="s">
        <v>134</v>
      </c>
      <c r="AU513" s="230" t="s">
        <v>79</v>
      </c>
      <c r="AV513" s="13" t="s">
        <v>79</v>
      </c>
      <c r="AW513" s="13" t="s">
        <v>4</v>
      </c>
      <c r="AX513" s="13" t="s">
        <v>77</v>
      </c>
      <c r="AY513" s="230" t="s">
        <v>115</v>
      </c>
    </row>
    <row r="514" s="2" customFormat="1" ht="33" customHeight="1">
      <c r="A514" s="41"/>
      <c r="B514" s="42"/>
      <c r="C514" s="200" t="s">
        <v>669</v>
      </c>
      <c r="D514" s="200" t="s">
        <v>117</v>
      </c>
      <c r="E514" s="201" t="s">
        <v>670</v>
      </c>
      <c r="F514" s="202" t="s">
        <v>671</v>
      </c>
      <c r="G514" s="203" t="s">
        <v>128</v>
      </c>
      <c r="H514" s="204">
        <v>183.07499999999999</v>
      </c>
      <c r="I514" s="205"/>
      <c r="J514" s="206">
        <f>ROUND(I514*H514,2)</f>
        <v>0</v>
      </c>
      <c r="K514" s="202" t="s">
        <v>129</v>
      </c>
      <c r="L514" s="47"/>
      <c r="M514" s="207" t="s">
        <v>19</v>
      </c>
      <c r="N514" s="208" t="s">
        <v>43</v>
      </c>
      <c r="O514" s="87"/>
      <c r="P514" s="209">
        <f>O514*H514</f>
        <v>0</v>
      </c>
      <c r="Q514" s="209">
        <v>0</v>
      </c>
      <c r="R514" s="209">
        <f>Q514*H514</f>
        <v>0</v>
      </c>
      <c r="S514" s="209">
        <v>0.0053</v>
      </c>
      <c r="T514" s="210">
        <f>S514*H514</f>
        <v>0.97029749999999992</v>
      </c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R514" s="211" t="s">
        <v>320</v>
      </c>
      <c r="AT514" s="211" t="s">
        <v>117</v>
      </c>
      <c r="AU514" s="211" t="s">
        <v>79</v>
      </c>
      <c r="AY514" s="20" t="s">
        <v>115</v>
      </c>
      <c r="BE514" s="212">
        <f>IF(N514="základní",J514,0)</f>
        <v>0</v>
      </c>
      <c r="BF514" s="212">
        <f>IF(N514="snížená",J514,0)</f>
        <v>0</v>
      </c>
      <c r="BG514" s="212">
        <f>IF(N514="zákl. přenesená",J514,0)</f>
        <v>0</v>
      </c>
      <c r="BH514" s="212">
        <f>IF(N514="sníž. přenesená",J514,0)</f>
        <v>0</v>
      </c>
      <c r="BI514" s="212">
        <f>IF(N514="nulová",J514,0)</f>
        <v>0</v>
      </c>
      <c r="BJ514" s="20" t="s">
        <v>77</v>
      </c>
      <c r="BK514" s="212">
        <f>ROUND(I514*H514,2)</f>
        <v>0</v>
      </c>
      <c r="BL514" s="20" t="s">
        <v>320</v>
      </c>
      <c r="BM514" s="211" t="s">
        <v>672</v>
      </c>
    </row>
    <row r="515" s="2" customFormat="1">
      <c r="A515" s="41"/>
      <c r="B515" s="42"/>
      <c r="C515" s="43"/>
      <c r="D515" s="213" t="s">
        <v>123</v>
      </c>
      <c r="E515" s="43"/>
      <c r="F515" s="214" t="s">
        <v>673</v>
      </c>
      <c r="G515" s="43"/>
      <c r="H515" s="43"/>
      <c r="I515" s="215"/>
      <c r="J515" s="43"/>
      <c r="K515" s="43"/>
      <c r="L515" s="47"/>
      <c r="M515" s="216"/>
      <c r="N515" s="217"/>
      <c r="O515" s="87"/>
      <c r="P515" s="87"/>
      <c r="Q515" s="87"/>
      <c r="R515" s="87"/>
      <c r="S515" s="87"/>
      <c r="T515" s="88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T515" s="20" t="s">
        <v>123</v>
      </c>
      <c r="AU515" s="20" t="s">
        <v>79</v>
      </c>
    </row>
    <row r="516" s="2" customFormat="1">
      <c r="A516" s="41"/>
      <c r="B516" s="42"/>
      <c r="C516" s="43"/>
      <c r="D516" s="218" t="s">
        <v>132</v>
      </c>
      <c r="E516" s="43"/>
      <c r="F516" s="219" t="s">
        <v>674</v>
      </c>
      <c r="G516" s="43"/>
      <c r="H516" s="43"/>
      <c r="I516" s="215"/>
      <c r="J516" s="43"/>
      <c r="K516" s="43"/>
      <c r="L516" s="47"/>
      <c r="M516" s="216"/>
      <c r="N516" s="217"/>
      <c r="O516" s="87"/>
      <c r="P516" s="87"/>
      <c r="Q516" s="87"/>
      <c r="R516" s="87"/>
      <c r="S516" s="87"/>
      <c r="T516" s="88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T516" s="20" t="s">
        <v>132</v>
      </c>
      <c r="AU516" s="20" t="s">
        <v>79</v>
      </c>
    </row>
    <row r="517" s="13" customFormat="1">
      <c r="A517" s="13"/>
      <c r="B517" s="220"/>
      <c r="C517" s="221"/>
      <c r="D517" s="213" t="s">
        <v>134</v>
      </c>
      <c r="E517" s="222" t="s">
        <v>19</v>
      </c>
      <c r="F517" s="223" t="s">
        <v>675</v>
      </c>
      <c r="G517" s="221"/>
      <c r="H517" s="224">
        <v>183.07499999999999</v>
      </c>
      <c r="I517" s="225"/>
      <c r="J517" s="221"/>
      <c r="K517" s="221"/>
      <c r="L517" s="226"/>
      <c r="M517" s="227"/>
      <c r="N517" s="228"/>
      <c r="O517" s="228"/>
      <c r="P517" s="228"/>
      <c r="Q517" s="228"/>
      <c r="R517" s="228"/>
      <c r="S517" s="228"/>
      <c r="T517" s="229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0" t="s">
        <v>134</v>
      </c>
      <c r="AU517" s="230" t="s">
        <v>79</v>
      </c>
      <c r="AV517" s="13" t="s">
        <v>79</v>
      </c>
      <c r="AW517" s="13" t="s">
        <v>33</v>
      </c>
      <c r="AX517" s="13" t="s">
        <v>77</v>
      </c>
      <c r="AY517" s="230" t="s">
        <v>115</v>
      </c>
    </row>
    <row r="518" s="2" customFormat="1" ht="16.5" customHeight="1">
      <c r="A518" s="41"/>
      <c r="B518" s="42"/>
      <c r="C518" s="264" t="s">
        <v>676</v>
      </c>
      <c r="D518" s="264" t="s">
        <v>660</v>
      </c>
      <c r="E518" s="265" t="s">
        <v>677</v>
      </c>
      <c r="F518" s="266" t="s">
        <v>678</v>
      </c>
      <c r="G518" s="267" t="s">
        <v>531</v>
      </c>
      <c r="H518" s="268">
        <v>0.59999999999999998</v>
      </c>
      <c r="I518" s="269"/>
      <c r="J518" s="270">
        <f>ROUND(I518*H518,2)</f>
        <v>0</v>
      </c>
      <c r="K518" s="266" t="s">
        <v>129</v>
      </c>
      <c r="L518" s="271"/>
      <c r="M518" s="272" t="s">
        <v>19</v>
      </c>
      <c r="N518" s="273" t="s">
        <v>43</v>
      </c>
      <c r="O518" s="87"/>
      <c r="P518" s="209">
        <f>O518*H518</f>
        <v>0</v>
      </c>
      <c r="Q518" s="209">
        <v>1</v>
      </c>
      <c r="R518" s="209">
        <f>Q518*H518</f>
        <v>0.59999999999999998</v>
      </c>
      <c r="S518" s="209">
        <v>0</v>
      </c>
      <c r="T518" s="210">
        <f>S518*H518</f>
        <v>0</v>
      </c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R518" s="211" t="s">
        <v>438</v>
      </c>
      <c r="AT518" s="211" t="s">
        <v>660</v>
      </c>
      <c r="AU518" s="211" t="s">
        <v>79</v>
      </c>
      <c r="AY518" s="20" t="s">
        <v>115</v>
      </c>
      <c r="BE518" s="212">
        <f>IF(N518="základní",J518,0)</f>
        <v>0</v>
      </c>
      <c r="BF518" s="212">
        <f>IF(N518="snížená",J518,0)</f>
        <v>0</v>
      </c>
      <c r="BG518" s="212">
        <f>IF(N518="zákl. přenesená",J518,0)</f>
        <v>0</v>
      </c>
      <c r="BH518" s="212">
        <f>IF(N518="sníž. přenesená",J518,0)</f>
        <v>0</v>
      </c>
      <c r="BI518" s="212">
        <f>IF(N518="nulová",J518,0)</f>
        <v>0</v>
      </c>
      <c r="BJ518" s="20" t="s">
        <v>77</v>
      </c>
      <c r="BK518" s="212">
        <f>ROUND(I518*H518,2)</f>
        <v>0</v>
      </c>
      <c r="BL518" s="20" t="s">
        <v>320</v>
      </c>
      <c r="BM518" s="211" t="s">
        <v>679</v>
      </c>
    </row>
    <row r="519" s="2" customFormat="1">
      <c r="A519" s="41"/>
      <c r="B519" s="42"/>
      <c r="C519" s="43"/>
      <c r="D519" s="213" t="s">
        <v>123</v>
      </c>
      <c r="E519" s="43"/>
      <c r="F519" s="214" t="s">
        <v>678</v>
      </c>
      <c r="G519" s="43"/>
      <c r="H519" s="43"/>
      <c r="I519" s="215"/>
      <c r="J519" s="43"/>
      <c r="K519" s="43"/>
      <c r="L519" s="47"/>
      <c r="M519" s="216"/>
      <c r="N519" s="217"/>
      <c r="O519" s="87"/>
      <c r="P519" s="87"/>
      <c r="Q519" s="87"/>
      <c r="R519" s="87"/>
      <c r="S519" s="87"/>
      <c r="T519" s="88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T519" s="20" t="s">
        <v>123</v>
      </c>
      <c r="AU519" s="20" t="s">
        <v>79</v>
      </c>
    </row>
    <row r="520" s="2" customFormat="1" ht="21.75" customHeight="1">
      <c r="A520" s="41"/>
      <c r="B520" s="42"/>
      <c r="C520" s="264" t="s">
        <v>680</v>
      </c>
      <c r="D520" s="264" t="s">
        <v>660</v>
      </c>
      <c r="E520" s="265" t="s">
        <v>661</v>
      </c>
      <c r="F520" s="266" t="s">
        <v>662</v>
      </c>
      <c r="G520" s="267" t="s">
        <v>120</v>
      </c>
      <c r="H520" s="268">
        <v>113.14</v>
      </c>
      <c r="I520" s="269"/>
      <c r="J520" s="270">
        <f>ROUND(I520*H520,2)</f>
        <v>0</v>
      </c>
      <c r="K520" s="266" t="s">
        <v>129</v>
      </c>
      <c r="L520" s="271"/>
      <c r="M520" s="272" t="s">
        <v>19</v>
      </c>
      <c r="N520" s="273" t="s">
        <v>43</v>
      </c>
      <c r="O520" s="87"/>
      <c r="P520" s="209">
        <f>O520*H520</f>
        <v>0</v>
      </c>
      <c r="Q520" s="209">
        <v>0.0028</v>
      </c>
      <c r="R520" s="209">
        <f>Q520*H520</f>
        <v>0.31679200000000002</v>
      </c>
      <c r="S520" s="209">
        <v>0</v>
      </c>
      <c r="T520" s="210">
        <f>S520*H520</f>
        <v>0</v>
      </c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R520" s="211" t="s">
        <v>438</v>
      </c>
      <c r="AT520" s="211" t="s">
        <v>660</v>
      </c>
      <c r="AU520" s="211" t="s">
        <v>79</v>
      </c>
      <c r="AY520" s="20" t="s">
        <v>115</v>
      </c>
      <c r="BE520" s="212">
        <f>IF(N520="základní",J520,0)</f>
        <v>0</v>
      </c>
      <c r="BF520" s="212">
        <f>IF(N520="snížená",J520,0)</f>
        <v>0</v>
      </c>
      <c r="BG520" s="212">
        <f>IF(N520="zákl. přenesená",J520,0)</f>
        <v>0</v>
      </c>
      <c r="BH520" s="212">
        <f>IF(N520="sníž. přenesená",J520,0)</f>
        <v>0</v>
      </c>
      <c r="BI520" s="212">
        <f>IF(N520="nulová",J520,0)</f>
        <v>0</v>
      </c>
      <c r="BJ520" s="20" t="s">
        <v>77</v>
      </c>
      <c r="BK520" s="212">
        <f>ROUND(I520*H520,2)</f>
        <v>0</v>
      </c>
      <c r="BL520" s="20" t="s">
        <v>320</v>
      </c>
      <c r="BM520" s="211" t="s">
        <v>681</v>
      </c>
    </row>
    <row r="521" s="2" customFormat="1">
      <c r="A521" s="41"/>
      <c r="B521" s="42"/>
      <c r="C521" s="43"/>
      <c r="D521" s="213" t="s">
        <v>123</v>
      </c>
      <c r="E521" s="43"/>
      <c r="F521" s="214" t="s">
        <v>662</v>
      </c>
      <c r="G521" s="43"/>
      <c r="H521" s="43"/>
      <c r="I521" s="215"/>
      <c r="J521" s="43"/>
      <c r="K521" s="43"/>
      <c r="L521" s="47"/>
      <c r="M521" s="216"/>
      <c r="N521" s="217"/>
      <c r="O521" s="87"/>
      <c r="P521" s="87"/>
      <c r="Q521" s="87"/>
      <c r="R521" s="87"/>
      <c r="S521" s="87"/>
      <c r="T521" s="88"/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T521" s="20" t="s">
        <v>123</v>
      </c>
      <c r="AU521" s="20" t="s">
        <v>79</v>
      </c>
    </row>
    <row r="522" s="13" customFormat="1">
      <c r="A522" s="13"/>
      <c r="B522" s="220"/>
      <c r="C522" s="221"/>
      <c r="D522" s="213" t="s">
        <v>134</v>
      </c>
      <c r="E522" s="221"/>
      <c r="F522" s="223" t="s">
        <v>682</v>
      </c>
      <c r="G522" s="221"/>
      <c r="H522" s="224">
        <v>113.14</v>
      </c>
      <c r="I522" s="225"/>
      <c r="J522" s="221"/>
      <c r="K522" s="221"/>
      <c r="L522" s="226"/>
      <c r="M522" s="227"/>
      <c r="N522" s="228"/>
      <c r="O522" s="228"/>
      <c r="P522" s="228"/>
      <c r="Q522" s="228"/>
      <c r="R522" s="228"/>
      <c r="S522" s="228"/>
      <c r="T522" s="229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0" t="s">
        <v>134</v>
      </c>
      <c r="AU522" s="230" t="s">
        <v>79</v>
      </c>
      <c r="AV522" s="13" t="s">
        <v>79</v>
      </c>
      <c r="AW522" s="13" t="s">
        <v>4</v>
      </c>
      <c r="AX522" s="13" t="s">
        <v>77</v>
      </c>
      <c r="AY522" s="230" t="s">
        <v>115</v>
      </c>
    </row>
    <row r="523" s="2" customFormat="1" ht="21.75" customHeight="1">
      <c r="A523" s="41"/>
      <c r="B523" s="42"/>
      <c r="C523" s="264" t="s">
        <v>683</v>
      </c>
      <c r="D523" s="264" t="s">
        <v>660</v>
      </c>
      <c r="E523" s="265" t="s">
        <v>666</v>
      </c>
      <c r="F523" s="266" t="s">
        <v>667</v>
      </c>
      <c r="G523" s="267" t="s">
        <v>120</v>
      </c>
      <c r="H523" s="268">
        <v>113.14</v>
      </c>
      <c r="I523" s="269"/>
      <c r="J523" s="270">
        <f>ROUND(I523*H523,2)</f>
        <v>0</v>
      </c>
      <c r="K523" s="266" t="s">
        <v>129</v>
      </c>
      <c r="L523" s="271"/>
      <c r="M523" s="272" t="s">
        <v>19</v>
      </c>
      <c r="N523" s="273" t="s">
        <v>43</v>
      </c>
      <c r="O523" s="87"/>
      <c r="P523" s="209">
        <f>O523*H523</f>
        <v>0</v>
      </c>
      <c r="Q523" s="209">
        <v>0.0016999999999999999</v>
      </c>
      <c r="R523" s="209">
        <f>Q523*H523</f>
        <v>0.19233799999999998</v>
      </c>
      <c r="S523" s="209">
        <v>0</v>
      </c>
      <c r="T523" s="210">
        <f>S523*H523</f>
        <v>0</v>
      </c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R523" s="211" t="s">
        <v>438</v>
      </c>
      <c r="AT523" s="211" t="s">
        <v>660</v>
      </c>
      <c r="AU523" s="211" t="s">
        <v>79</v>
      </c>
      <c r="AY523" s="20" t="s">
        <v>115</v>
      </c>
      <c r="BE523" s="212">
        <f>IF(N523="základní",J523,0)</f>
        <v>0</v>
      </c>
      <c r="BF523" s="212">
        <f>IF(N523="snížená",J523,0)</f>
        <v>0</v>
      </c>
      <c r="BG523" s="212">
        <f>IF(N523="zákl. přenesená",J523,0)</f>
        <v>0</v>
      </c>
      <c r="BH523" s="212">
        <f>IF(N523="sníž. přenesená",J523,0)</f>
        <v>0</v>
      </c>
      <c r="BI523" s="212">
        <f>IF(N523="nulová",J523,0)</f>
        <v>0</v>
      </c>
      <c r="BJ523" s="20" t="s">
        <v>77</v>
      </c>
      <c r="BK523" s="212">
        <f>ROUND(I523*H523,2)</f>
        <v>0</v>
      </c>
      <c r="BL523" s="20" t="s">
        <v>320</v>
      </c>
      <c r="BM523" s="211" t="s">
        <v>684</v>
      </c>
    </row>
    <row r="524" s="2" customFormat="1">
      <c r="A524" s="41"/>
      <c r="B524" s="42"/>
      <c r="C524" s="43"/>
      <c r="D524" s="213" t="s">
        <v>123</v>
      </c>
      <c r="E524" s="43"/>
      <c r="F524" s="214" t="s">
        <v>667</v>
      </c>
      <c r="G524" s="43"/>
      <c r="H524" s="43"/>
      <c r="I524" s="215"/>
      <c r="J524" s="43"/>
      <c r="K524" s="43"/>
      <c r="L524" s="47"/>
      <c r="M524" s="216"/>
      <c r="N524" s="217"/>
      <c r="O524" s="87"/>
      <c r="P524" s="87"/>
      <c r="Q524" s="87"/>
      <c r="R524" s="87"/>
      <c r="S524" s="87"/>
      <c r="T524" s="88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T524" s="20" t="s">
        <v>123</v>
      </c>
      <c r="AU524" s="20" t="s">
        <v>79</v>
      </c>
    </row>
    <row r="525" s="13" customFormat="1">
      <c r="A525" s="13"/>
      <c r="B525" s="220"/>
      <c r="C525" s="221"/>
      <c r="D525" s="213" t="s">
        <v>134</v>
      </c>
      <c r="E525" s="221"/>
      <c r="F525" s="223" t="s">
        <v>682</v>
      </c>
      <c r="G525" s="221"/>
      <c r="H525" s="224">
        <v>113.14</v>
      </c>
      <c r="I525" s="225"/>
      <c r="J525" s="221"/>
      <c r="K525" s="221"/>
      <c r="L525" s="226"/>
      <c r="M525" s="227"/>
      <c r="N525" s="228"/>
      <c r="O525" s="228"/>
      <c r="P525" s="228"/>
      <c r="Q525" s="228"/>
      <c r="R525" s="228"/>
      <c r="S525" s="228"/>
      <c r="T525" s="229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0" t="s">
        <v>134</v>
      </c>
      <c r="AU525" s="230" t="s">
        <v>79</v>
      </c>
      <c r="AV525" s="13" t="s">
        <v>79</v>
      </c>
      <c r="AW525" s="13" t="s">
        <v>4</v>
      </c>
      <c r="AX525" s="13" t="s">
        <v>77</v>
      </c>
      <c r="AY525" s="230" t="s">
        <v>115</v>
      </c>
    </row>
    <row r="526" s="2" customFormat="1" ht="24.15" customHeight="1">
      <c r="A526" s="41"/>
      <c r="B526" s="42"/>
      <c r="C526" s="200" t="s">
        <v>685</v>
      </c>
      <c r="D526" s="200" t="s">
        <v>117</v>
      </c>
      <c r="E526" s="201" t="s">
        <v>686</v>
      </c>
      <c r="F526" s="202" t="s">
        <v>687</v>
      </c>
      <c r="G526" s="203" t="s">
        <v>128</v>
      </c>
      <c r="H526" s="204">
        <v>732.29999999999995</v>
      </c>
      <c r="I526" s="205"/>
      <c r="J526" s="206">
        <f>ROUND(I526*H526,2)</f>
        <v>0</v>
      </c>
      <c r="K526" s="202" t="s">
        <v>129</v>
      </c>
      <c r="L526" s="47"/>
      <c r="M526" s="207" t="s">
        <v>19</v>
      </c>
      <c r="N526" s="208" t="s">
        <v>43</v>
      </c>
      <c r="O526" s="87"/>
      <c r="P526" s="209">
        <f>O526*H526</f>
        <v>0</v>
      </c>
      <c r="Q526" s="209">
        <v>0</v>
      </c>
      <c r="R526" s="209">
        <f>Q526*H526</f>
        <v>0</v>
      </c>
      <c r="S526" s="209">
        <v>0</v>
      </c>
      <c r="T526" s="210">
        <f>S526*H526</f>
        <v>0</v>
      </c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R526" s="211" t="s">
        <v>320</v>
      </c>
      <c r="AT526" s="211" t="s">
        <v>117</v>
      </c>
      <c r="AU526" s="211" t="s">
        <v>79</v>
      </c>
      <c r="AY526" s="20" t="s">
        <v>115</v>
      </c>
      <c r="BE526" s="212">
        <f>IF(N526="základní",J526,0)</f>
        <v>0</v>
      </c>
      <c r="BF526" s="212">
        <f>IF(N526="snížená",J526,0)</f>
        <v>0</v>
      </c>
      <c r="BG526" s="212">
        <f>IF(N526="zákl. přenesená",J526,0)</f>
        <v>0</v>
      </c>
      <c r="BH526" s="212">
        <f>IF(N526="sníž. přenesená",J526,0)</f>
        <v>0</v>
      </c>
      <c r="BI526" s="212">
        <f>IF(N526="nulová",J526,0)</f>
        <v>0</v>
      </c>
      <c r="BJ526" s="20" t="s">
        <v>77</v>
      </c>
      <c r="BK526" s="212">
        <f>ROUND(I526*H526,2)</f>
        <v>0</v>
      </c>
      <c r="BL526" s="20" t="s">
        <v>320</v>
      </c>
      <c r="BM526" s="211" t="s">
        <v>688</v>
      </c>
    </row>
    <row r="527" s="2" customFormat="1">
      <c r="A527" s="41"/>
      <c r="B527" s="42"/>
      <c r="C527" s="43"/>
      <c r="D527" s="213" t="s">
        <v>123</v>
      </c>
      <c r="E527" s="43"/>
      <c r="F527" s="214" t="s">
        <v>689</v>
      </c>
      <c r="G527" s="43"/>
      <c r="H527" s="43"/>
      <c r="I527" s="215"/>
      <c r="J527" s="43"/>
      <c r="K527" s="43"/>
      <c r="L527" s="47"/>
      <c r="M527" s="216"/>
      <c r="N527" s="217"/>
      <c r="O527" s="87"/>
      <c r="P527" s="87"/>
      <c r="Q527" s="87"/>
      <c r="R527" s="87"/>
      <c r="S527" s="87"/>
      <c r="T527" s="88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T527" s="20" t="s">
        <v>123</v>
      </c>
      <c r="AU527" s="20" t="s">
        <v>79</v>
      </c>
    </row>
    <row r="528" s="2" customFormat="1">
      <c r="A528" s="41"/>
      <c r="B528" s="42"/>
      <c r="C528" s="43"/>
      <c r="D528" s="218" t="s">
        <v>132</v>
      </c>
      <c r="E528" s="43"/>
      <c r="F528" s="219" t="s">
        <v>690</v>
      </c>
      <c r="G528" s="43"/>
      <c r="H528" s="43"/>
      <c r="I528" s="215"/>
      <c r="J528" s="43"/>
      <c r="K528" s="43"/>
      <c r="L528" s="47"/>
      <c r="M528" s="216"/>
      <c r="N528" s="217"/>
      <c r="O528" s="87"/>
      <c r="P528" s="87"/>
      <c r="Q528" s="87"/>
      <c r="R528" s="87"/>
      <c r="S528" s="87"/>
      <c r="T528" s="88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T528" s="20" t="s">
        <v>132</v>
      </c>
      <c r="AU528" s="20" t="s">
        <v>79</v>
      </c>
    </row>
    <row r="529" s="13" customFormat="1">
      <c r="A529" s="13"/>
      <c r="B529" s="220"/>
      <c r="C529" s="221"/>
      <c r="D529" s="213" t="s">
        <v>134</v>
      </c>
      <c r="E529" s="222" t="s">
        <v>19</v>
      </c>
      <c r="F529" s="223" t="s">
        <v>691</v>
      </c>
      <c r="G529" s="221"/>
      <c r="H529" s="224">
        <v>732.29999999999995</v>
      </c>
      <c r="I529" s="225"/>
      <c r="J529" s="221"/>
      <c r="K529" s="221"/>
      <c r="L529" s="226"/>
      <c r="M529" s="227"/>
      <c r="N529" s="228"/>
      <c r="O529" s="228"/>
      <c r="P529" s="228"/>
      <c r="Q529" s="228"/>
      <c r="R529" s="228"/>
      <c r="S529" s="228"/>
      <c r="T529" s="229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0" t="s">
        <v>134</v>
      </c>
      <c r="AU529" s="230" t="s">
        <v>79</v>
      </c>
      <c r="AV529" s="13" t="s">
        <v>79</v>
      </c>
      <c r="AW529" s="13" t="s">
        <v>33</v>
      </c>
      <c r="AX529" s="13" t="s">
        <v>77</v>
      </c>
      <c r="AY529" s="230" t="s">
        <v>115</v>
      </c>
    </row>
    <row r="530" s="2" customFormat="1" ht="33" customHeight="1">
      <c r="A530" s="41"/>
      <c r="B530" s="42"/>
      <c r="C530" s="200" t="s">
        <v>692</v>
      </c>
      <c r="D530" s="200" t="s">
        <v>117</v>
      </c>
      <c r="E530" s="201" t="s">
        <v>693</v>
      </c>
      <c r="F530" s="202" t="s">
        <v>694</v>
      </c>
      <c r="G530" s="203" t="s">
        <v>128</v>
      </c>
      <c r="H530" s="204">
        <v>73.230000000000004</v>
      </c>
      <c r="I530" s="205"/>
      <c r="J530" s="206">
        <f>ROUND(I530*H530,2)</f>
        <v>0</v>
      </c>
      <c r="K530" s="202" t="s">
        <v>19</v>
      </c>
      <c r="L530" s="47"/>
      <c r="M530" s="207" t="s">
        <v>19</v>
      </c>
      <c r="N530" s="208" t="s">
        <v>43</v>
      </c>
      <c r="O530" s="87"/>
      <c r="P530" s="209">
        <f>O530*H530</f>
        <v>0</v>
      </c>
      <c r="Q530" s="209">
        <v>0</v>
      </c>
      <c r="R530" s="209">
        <f>Q530*H530</f>
        <v>0</v>
      </c>
      <c r="S530" s="209">
        <v>0</v>
      </c>
      <c r="T530" s="210">
        <f>S530*H530</f>
        <v>0</v>
      </c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R530" s="211" t="s">
        <v>320</v>
      </c>
      <c r="AT530" s="211" t="s">
        <v>117</v>
      </c>
      <c r="AU530" s="211" t="s">
        <v>79</v>
      </c>
      <c r="AY530" s="20" t="s">
        <v>115</v>
      </c>
      <c r="BE530" s="212">
        <f>IF(N530="základní",J530,0)</f>
        <v>0</v>
      </c>
      <c r="BF530" s="212">
        <f>IF(N530="snížená",J530,0)</f>
        <v>0</v>
      </c>
      <c r="BG530" s="212">
        <f>IF(N530="zákl. přenesená",J530,0)</f>
        <v>0</v>
      </c>
      <c r="BH530" s="212">
        <f>IF(N530="sníž. přenesená",J530,0)</f>
        <v>0</v>
      </c>
      <c r="BI530" s="212">
        <f>IF(N530="nulová",J530,0)</f>
        <v>0</v>
      </c>
      <c r="BJ530" s="20" t="s">
        <v>77</v>
      </c>
      <c r="BK530" s="212">
        <f>ROUND(I530*H530,2)</f>
        <v>0</v>
      </c>
      <c r="BL530" s="20" t="s">
        <v>320</v>
      </c>
      <c r="BM530" s="211" t="s">
        <v>695</v>
      </c>
    </row>
    <row r="531" s="2" customFormat="1">
      <c r="A531" s="41"/>
      <c r="B531" s="42"/>
      <c r="C531" s="43"/>
      <c r="D531" s="213" t="s">
        <v>123</v>
      </c>
      <c r="E531" s="43"/>
      <c r="F531" s="214" t="s">
        <v>694</v>
      </c>
      <c r="G531" s="43"/>
      <c r="H531" s="43"/>
      <c r="I531" s="215"/>
      <c r="J531" s="43"/>
      <c r="K531" s="43"/>
      <c r="L531" s="47"/>
      <c r="M531" s="216"/>
      <c r="N531" s="217"/>
      <c r="O531" s="87"/>
      <c r="P531" s="87"/>
      <c r="Q531" s="87"/>
      <c r="R531" s="87"/>
      <c r="S531" s="87"/>
      <c r="T531" s="88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T531" s="20" t="s">
        <v>123</v>
      </c>
      <c r="AU531" s="20" t="s">
        <v>79</v>
      </c>
    </row>
    <row r="532" s="13" customFormat="1">
      <c r="A532" s="13"/>
      <c r="B532" s="220"/>
      <c r="C532" s="221"/>
      <c r="D532" s="213" t="s">
        <v>134</v>
      </c>
      <c r="E532" s="222" t="s">
        <v>19</v>
      </c>
      <c r="F532" s="223" t="s">
        <v>696</v>
      </c>
      <c r="G532" s="221"/>
      <c r="H532" s="224">
        <v>73.230000000000004</v>
      </c>
      <c r="I532" s="225"/>
      <c r="J532" s="221"/>
      <c r="K532" s="221"/>
      <c r="L532" s="226"/>
      <c r="M532" s="227"/>
      <c r="N532" s="228"/>
      <c r="O532" s="228"/>
      <c r="P532" s="228"/>
      <c r="Q532" s="228"/>
      <c r="R532" s="228"/>
      <c r="S532" s="228"/>
      <c r="T532" s="229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0" t="s">
        <v>134</v>
      </c>
      <c r="AU532" s="230" t="s">
        <v>79</v>
      </c>
      <c r="AV532" s="13" t="s">
        <v>79</v>
      </c>
      <c r="AW532" s="13" t="s">
        <v>33</v>
      </c>
      <c r="AX532" s="13" t="s">
        <v>77</v>
      </c>
      <c r="AY532" s="230" t="s">
        <v>115</v>
      </c>
    </row>
    <row r="533" s="2" customFormat="1" ht="24.15" customHeight="1">
      <c r="A533" s="41"/>
      <c r="B533" s="42"/>
      <c r="C533" s="200" t="s">
        <v>697</v>
      </c>
      <c r="D533" s="200" t="s">
        <v>117</v>
      </c>
      <c r="E533" s="201" t="s">
        <v>698</v>
      </c>
      <c r="F533" s="202" t="s">
        <v>699</v>
      </c>
      <c r="G533" s="203" t="s">
        <v>646</v>
      </c>
      <c r="H533" s="263"/>
      <c r="I533" s="205"/>
      <c r="J533" s="206">
        <f>ROUND(I533*H533,2)</f>
        <v>0</v>
      </c>
      <c r="K533" s="202" t="s">
        <v>129</v>
      </c>
      <c r="L533" s="47"/>
      <c r="M533" s="207" t="s">
        <v>19</v>
      </c>
      <c r="N533" s="208" t="s">
        <v>43</v>
      </c>
      <c r="O533" s="87"/>
      <c r="P533" s="209">
        <f>O533*H533</f>
        <v>0</v>
      </c>
      <c r="Q533" s="209">
        <v>0</v>
      </c>
      <c r="R533" s="209">
        <f>Q533*H533</f>
        <v>0</v>
      </c>
      <c r="S533" s="209">
        <v>0</v>
      </c>
      <c r="T533" s="210">
        <f>S533*H533</f>
        <v>0</v>
      </c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R533" s="211" t="s">
        <v>320</v>
      </c>
      <c r="AT533" s="211" t="s">
        <v>117</v>
      </c>
      <c r="AU533" s="211" t="s">
        <v>79</v>
      </c>
      <c r="AY533" s="20" t="s">
        <v>115</v>
      </c>
      <c r="BE533" s="212">
        <f>IF(N533="základní",J533,0)</f>
        <v>0</v>
      </c>
      <c r="BF533" s="212">
        <f>IF(N533="snížená",J533,0)</f>
        <v>0</v>
      </c>
      <c r="BG533" s="212">
        <f>IF(N533="zákl. přenesená",J533,0)</f>
        <v>0</v>
      </c>
      <c r="BH533" s="212">
        <f>IF(N533="sníž. přenesená",J533,0)</f>
        <v>0</v>
      </c>
      <c r="BI533" s="212">
        <f>IF(N533="nulová",J533,0)</f>
        <v>0</v>
      </c>
      <c r="BJ533" s="20" t="s">
        <v>77</v>
      </c>
      <c r="BK533" s="212">
        <f>ROUND(I533*H533,2)</f>
        <v>0</v>
      </c>
      <c r="BL533" s="20" t="s">
        <v>320</v>
      </c>
      <c r="BM533" s="211" t="s">
        <v>700</v>
      </c>
    </row>
    <row r="534" s="2" customFormat="1">
      <c r="A534" s="41"/>
      <c r="B534" s="42"/>
      <c r="C534" s="43"/>
      <c r="D534" s="213" t="s">
        <v>123</v>
      </c>
      <c r="E534" s="43"/>
      <c r="F534" s="214" t="s">
        <v>701</v>
      </c>
      <c r="G534" s="43"/>
      <c r="H534" s="43"/>
      <c r="I534" s="215"/>
      <c r="J534" s="43"/>
      <c r="K534" s="43"/>
      <c r="L534" s="47"/>
      <c r="M534" s="216"/>
      <c r="N534" s="217"/>
      <c r="O534" s="87"/>
      <c r="P534" s="87"/>
      <c r="Q534" s="87"/>
      <c r="R534" s="87"/>
      <c r="S534" s="87"/>
      <c r="T534" s="88"/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T534" s="20" t="s">
        <v>123</v>
      </c>
      <c r="AU534" s="20" t="s">
        <v>79</v>
      </c>
    </row>
    <row r="535" s="2" customFormat="1">
      <c r="A535" s="41"/>
      <c r="B535" s="42"/>
      <c r="C535" s="43"/>
      <c r="D535" s="218" t="s">
        <v>132</v>
      </c>
      <c r="E535" s="43"/>
      <c r="F535" s="219" t="s">
        <v>702</v>
      </c>
      <c r="G535" s="43"/>
      <c r="H535" s="43"/>
      <c r="I535" s="215"/>
      <c r="J535" s="43"/>
      <c r="K535" s="43"/>
      <c r="L535" s="47"/>
      <c r="M535" s="216"/>
      <c r="N535" s="217"/>
      <c r="O535" s="87"/>
      <c r="P535" s="87"/>
      <c r="Q535" s="87"/>
      <c r="R535" s="87"/>
      <c r="S535" s="87"/>
      <c r="T535" s="88"/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T535" s="20" t="s">
        <v>132</v>
      </c>
      <c r="AU535" s="20" t="s">
        <v>79</v>
      </c>
    </row>
    <row r="536" s="2" customFormat="1" ht="33" customHeight="1">
      <c r="A536" s="41"/>
      <c r="B536" s="42"/>
      <c r="C536" s="200" t="s">
        <v>703</v>
      </c>
      <c r="D536" s="200" t="s">
        <v>117</v>
      </c>
      <c r="E536" s="201" t="s">
        <v>704</v>
      </c>
      <c r="F536" s="202" t="s">
        <v>705</v>
      </c>
      <c r="G536" s="203" t="s">
        <v>646</v>
      </c>
      <c r="H536" s="263"/>
      <c r="I536" s="205"/>
      <c r="J536" s="206">
        <f>ROUND(I536*H536,2)</f>
        <v>0</v>
      </c>
      <c r="K536" s="202" t="s">
        <v>129</v>
      </c>
      <c r="L536" s="47"/>
      <c r="M536" s="207" t="s">
        <v>19</v>
      </c>
      <c r="N536" s="208" t="s">
        <v>43</v>
      </c>
      <c r="O536" s="87"/>
      <c r="P536" s="209">
        <f>O536*H536</f>
        <v>0</v>
      </c>
      <c r="Q536" s="209">
        <v>0</v>
      </c>
      <c r="R536" s="209">
        <f>Q536*H536</f>
        <v>0</v>
      </c>
      <c r="S536" s="209">
        <v>0</v>
      </c>
      <c r="T536" s="210">
        <f>S536*H536</f>
        <v>0</v>
      </c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R536" s="211" t="s">
        <v>320</v>
      </c>
      <c r="AT536" s="211" t="s">
        <v>117</v>
      </c>
      <c r="AU536" s="211" t="s">
        <v>79</v>
      </c>
      <c r="AY536" s="20" t="s">
        <v>115</v>
      </c>
      <c r="BE536" s="212">
        <f>IF(N536="základní",J536,0)</f>
        <v>0</v>
      </c>
      <c r="BF536" s="212">
        <f>IF(N536="snížená",J536,0)</f>
        <v>0</v>
      </c>
      <c r="BG536" s="212">
        <f>IF(N536="zákl. přenesená",J536,0)</f>
        <v>0</v>
      </c>
      <c r="BH536" s="212">
        <f>IF(N536="sníž. přenesená",J536,0)</f>
        <v>0</v>
      </c>
      <c r="BI536" s="212">
        <f>IF(N536="nulová",J536,0)</f>
        <v>0</v>
      </c>
      <c r="BJ536" s="20" t="s">
        <v>77</v>
      </c>
      <c r="BK536" s="212">
        <f>ROUND(I536*H536,2)</f>
        <v>0</v>
      </c>
      <c r="BL536" s="20" t="s">
        <v>320</v>
      </c>
      <c r="BM536" s="211" t="s">
        <v>706</v>
      </c>
    </row>
    <row r="537" s="2" customFormat="1">
      <c r="A537" s="41"/>
      <c r="B537" s="42"/>
      <c r="C537" s="43"/>
      <c r="D537" s="213" t="s">
        <v>123</v>
      </c>
      <c r="E537" s="43"/>
      <c r="F537" s="214" t="s">
        <v>707</v>
      </c>
      <c r="G537" s="43"/>
      <c r="H537" s="43"/>
      <c r="I537" s="215"/>
      <c r="J537" s="43"/>
      <c r="K537" s="43"/>
      <c r="L537" s="47"/>
      <c r="M537" s="216"/>
      <c r="N537" s="217"/>
      <c r="O537" s="87"/>
      <c r="P537" s="87"/>
      <c r="Q537" s="87"/>
      <c r="R537" s="87"/>
      <c r="S537" s="87"/>
      <c r="T537" s="88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T537" s="20" t="s">
        <v>123</v>
      </c>
      <c r="AU537" s="20" t="s">
        <v>79</v>
      </c>
    </row>
    <row r="538" s="2" customFormat="1">
      <c r="A538" s="41"/>
      <c r="B538" s="42"/>
      <c r="C538" s="43"/>
      <c r="D538" s="218" t="s">
        <v>132</v>
      </c>
      <c r="E538" s="43"/>
      <c r="F538" s="219" t="s">
        <v>708</v>
      </c>
      <c r="G538" s="43"/>
      <c r="H538" s="43"/>
      <c r="I538" s="215"/>
      <c r="J538" s="43"/>
      <c r="K538" s="43"/>
      <c r="L538" s="47"/>
      <c r="M538" s="216"/>
      <c r="N538" s="217"/>
      <c r="O538" s="87"/>
      <c r="P538" s="87"/>
      <c r="Q538" s="87"/>
      <c r="R538" s="87"/>
      <c r="S538" s="87"/>
      <c r="T538" s="88"/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T538" s="20" t="s">
        <v>132</v>
      </c>
      <c r="AU538" s="20" t="s">
        <v>79</v>
      </c>
    </row>
    <row r="539" s="12" customFormat="1" ht="22.8" customHeight="1">
      <c r="A539" s="12"/>
      <c r="B539" s="184"/>
      <c r="C539" s="185"/>
      <c r="D539" s="186" t="s">
        <v>71</v>
      </c>
      <c r="E539" s="198" t="s">
        <v>709</v>
      </c>
      <c r="F539" s="198" t="s">
        <v>710</v>
      </c>
      <c r="G539" s="185"/>
      <c r="H539" s="185"/>
      <c r="I539" s="188"/>
      <c r="J539" s="199">
        <f>BK539</f>
        <v>0</v>
      </c>
      <c r="K539" s="185"/>
      <c r="L539" s="190"/>
      <c r="M539" s="191"/>
      <c r="N539" s="192"/>
      <c r="O539" s="192"/>
      <c r="P539" s="193">
        <f>SUM(P540:P854)</f>
        <v>0</v>
      </c>
      <c r="Q539" s="192"/>
      <c r="R539" s="193">
        <f>SUM(R540:R854)</f>
        <v>1.0577695000000003</v>
      </c>
      <c r="S539" s="192"/>
      <c r="T539" s="194">
        <f>SUM(T540:T854)</f>
        <v>0.0012703</v>
      </c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R539" s="195" t="s">
        <v>79</v>
      </c>
      <c r="AT539" s="196" t="s">
        <v>71</v>
      </c>
      <c r="AU539" s="196" t="s">
        <v>77</v>
      </c>
      <c r="AY539" s="195" t="s">
        <v>115</v>
      </c>
      <c r="BK539" s="197">
        <f>SUM(BK540:BK854)</f>
        <v>0</v>
      </c>
    </row>
    <row r="540" s="2" customFormat="1" ht="24.15" customHeight="1">
      <c r="A540" s="41"/>
      <c r="B540" s="42"/>
      <c r="C540" s="200" t="s">
        <v>711</v>
      </c>
      <c r="D540" s="200" t="s">
        <v>117</v>
      </c>
      <c r="E540" s="201" t="s">
        <v>712</v>
      </c>
      <c r="F540" s="202" t="s">
        <v>713</v>
      </c>
      <c r="G540" s="203" t="s">
        <v>128</v>
      </c>
      <c r="H540" s="204">
        <v>127.03</v>
      </c>
      <c r="I540" s="205"/>
      <c r="J540" s="206">
        <f>ROUND(I540*H540,2)</f>
        <v>0</v>
      </c>
      <c r="K540" s="202" t="s">
        <v>129</v>
      </c>
      <c r="L540" s="47"/>
      <c r="M540" s="207" t="s">
        <v>19</v>
      </c>
      <c r="N540" s="208" t="s">
        <v>43</v>
      </c>
      <c r="O540" s="87"/>
      <c r="P540" s="209">
        <f>O540*H540</f>
        <v>0</v>
      </c>
      <c r="Q540" s="209">
        <v>0</v>
      </c>
      <c r="R540" s="209">
        <f>Q540*H540</f>
        <v>0</v>
      </c>
      <c r="S540" s="209">
        <v>1.0000000000000001E-05</v>
      </c>
      <c r="T540" s="210">
        <f>S540*H540</f>
        <v>0.0012703</v>
      </c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R540" s="211" t="s">
        <v>320</v>
      </c>
      <c r="AT540" s="211" t="s">
        <v>117</v>
      </c>
      <c r="AU540" s="211" t="s">
        <v>79</v>
      </c>
      <c r="AY540" s="20" t="s">
        <v>115</v>
      </c>
      <c r="BE540" s="212">
        <f>IF(N540="základní",J540,0)</f>
        <v>0</v>
      </c>
      <c r="BF540" s="212">
        <f>IF(N540="snížená",J540,0)</f>
        <v>0</v>
      </c>
      <c r="BG540" s="212">
        <f>IF(N540="zákl. přenesená",J540,0)</f>
        <v>0</v>
      </c>
      <c r="BH540" s="212">
        <f>IF(N540="sníž. přenesená",J540,0)</f>
        <v>0</v>
      </c>
      <c r="BI540" s="212">
        <f>IF(N540="nulová",J540,0)</f>
        <v>0</v>
      </c>
      <c r="BJ540" s="20" t="s">
        <v>77</v>
      </c>
      <c r="BK540" s="212">
        <f>ROUND(I540*H540,2)</f>
        <v>0</v>
      </c>
      <c r="BL540" s="20" t="s">
        <v>320</v>
      </c>
      <c r="BM540" s="211" t="s">
        <v>714</v>
      </c>
    </row>
    <row r="541" s="2" customFormat="1">
      <c r="A541" s="41"/>
      <c r="B541" s="42"/>
      <c r="C541" s="43"/>
      <c r="D541" s="213" t="s">
        <v>123</v>
      </c>
      <c r="E541" s="43"/>
      <c r="F541" s="214" t="s">
        <v>715</v>
      </c>
      <c r="G541" s="43"/>
      <c r="H541" s="43"/>
      <c r="I541" s="215"/>
      <c r="J541" s="43"/>
      <c r="K541" s="43"/>
      <c r="L541" s="47"/>
      <c r="M541" s="216"/>
      <c r="N541" s="217"/>
      <c r="O541" s="87"/>
      <c r="P541" s="87"/>
      <c r="Q541" s="87"/>
      <c r="R541" s="87"/>
      <c r="S541" s="87"/>
      <c r="T541" s="88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T541" s="20" t="s">
        <v>123</v>
      </c>
      <c r="AU541" s="20" t="s">
        <v>79</v>
      </c>
    </row>
    <row r="542" s="2" customFormat="1">
      <c r="A542" s="41"/>
      <c r="B542" s="42"/>
      <c r="C542" s="43"/>
      <c r="D542" s="218" t="s">
        <v>132</v>
      </c>
      <c r="E542" s="43"/>
      <c r="F542" s="219" t="s">
        <v>716</v>
      </c>
      <c r="G542" s="43"/>
      <c r="H542" s="43"/>
      <c r="I542" s="215"/>
      <c r="J542" s="43"/>
      <c r="K542" s="43"/>
      <c r="L542" s="47"/>
      <c r="M542" s="216"/>
      <c r="N542" s="217"/>
      <c r="O542" s="87"/>
      <c r="P542" s="87"/>
      <c r="Q542" s="87"/>
      <c r="R542" s="87"/>
      <c r="S542" s="87"/>
      <c r="T542" s="88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T542" s="20" t="s">
        <v>132</v>
      </c>
      <c r="AU542" s="20" t="s">
        <v>79</v>
      </c>
    </row>
    <row r="543" s="14" customFormat="1">
      <c r="A543" s="14"/>
      <c r="B543" s="231"/>
      <c r="C543" s="232"/>
      <c r="D543" s="213" t="s">
        <v>134</v>
      </c>
      <c r="E543" s="233" t="s">
        <v>19</v>
      </c>
      <c r="F543" s="234" t="s">
        <v>717</v>
      </c>
      <c r="G543" s="232"/>
      <c r="H543" s="233" t="s">
        <v>19</v>
      </c>
      <c r="I543" s="235"/>
      <c r="J543" s="232"/>
      <c r="K543" s="232"/>
      <c r="L543" s="236"/>
      <c r="M543" s="237"/>
      <c r="N543" s="238"/>
      <c r="O543" s="238"/>
      <c r="P543" s="238"/>
      <c r="Q543" s="238"/>
      <c r="R543" s="238"/>
      <c r="S543" s="238"/>
      <c r="T543" s="239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40" t="s">
        <v>134</v>
      </c>
      <c r="AU543" s="240" t="s">
        <v>79</v>
      </c>
      <c r="AV543" s="14" t="s">
        <v>77</v>
      </c>
      <c r="AW543" s="14" t="s">
        <v>33</v>
      </c>
      <c r="AX543" s="14" t="s">
        <v>72</v>
      </c>
      <c r="AY543" s="240" t="s">
        <v>115</v>
      </c>
    </row>
    <row r="544" s="13" customFormat="1">
      <c r="A544" s="13"/>
      <c r="B544" s="220"/>
      <c r="C544" s="221"/>
      <c r="D544" s="213" t="s">
        <v>134</v>
      </c>
      <c r="E544" s="222" t="s">
        <v>19</v>
      </c>
      <c r="F544" s="223" t="s">
        <v>718</v>
      </c>
      <c r="G544" s="221"/>
      <c r="H544" s="224">
        <v>4.0499999999999998</v>
      </c>
      <c r="I544" s="225"/>
      <c r="J544" s="221"/>
      <c r="K544" s="221"/>
      <c r="L544" s="226"/>
      <c r="M544" s="227"/>
      <c r="N544" s="228"/>
      <c r="O544" s="228"/>
      <c r="P544" s="228"/>
      <c r="Q544" s="228"/>
      <c r="R544" s="228"/>
      <c r="S544" s="228"/>
      <c r="T544" s="229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0" t="s">
        <v>134</v>
      </c>
      <c r="AU544" s="230" t="s">
        <v>79</v>
      </c>
      <c r="AV544" s="13" t="s">
        <v>79</v>
      </c>
      <c r="AW544" s="13" t="s">
        <v>33</v>
      </c>
      <c r="AX544" s="13" t="s">
        <v>72</v>
      </c>
      <c r="AY544" s="230" t="s">
        <v>115</v>
      </c>
    </row>
    <row r="545" s="13" customFormat="1">
      <c r="A545" s="13"/>
      <c r="B545" s="220"/>
      <c r="C545" s="221"/>
      <c r="D545" s="213" t="s">
        <v>134</v>
      </c>
      <c r="E545" s="222" t="s">
        <v>19</v>
      </c>
      <c r="F545" s="223" t="s">
        <v>719</v>
      </c>
      <c r="G545" s="221"/>
      <c r="H545" s="224">
        <v>0.71999999999999997</v>
      </c>
      <c r="I545" s="225"/>
      <c r="J545" s="221"/>
      <c r="K545" s="221"/>
      <c r="L545" s="226"/>
      <c r="M545" s="227"/>
      <c r="N545" s="228"/>
      <c r="O545" s="228"/>
      <c r="P545" s="228"/>
      <c r="Q545" s="228"/>
      <c r="R545" s="228"/>
      <c r="S545" s="228"/>
      <c r="T545" s="229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0" t="s">
        <v>134</v>
      </c>
      <c r="AU545" s="230" t="s">
        <v>79</v>
      </c>
      <c r="AV545" s="13" t="s">
        <v>79</v>
      </c>
      <c r="AW545" s="13" t="s">
        <v>33</v>
      </c>
      <c r="AX545" s="13" t="s">
        <v>72</v>
      </c>
      <c r="AY545" s="230" t="s">
        <v>115</v>
      </c>
    </row>
    <row r="546" s="13" customFormat="1">
      <c r="A546" s="13"/>
      <c r="B546" s="220"/>
      <c r="C546" s="221"/>
      <c r="D546" s="213" t="s">
        <v>134</v>
      </c>
      <c r="E546" s="222" t="s">
        <v>19</v>
      </c>
      <c r="F546" s="223" t="s">
        <v>720</v>
      </c>
      <c r="G546" s="221"/>
      <c r="H546" s="224">
        <v>6.2400000000000002</v>
      </c>
      <c r="I546" s="225"/>
      <c r="J546" s="221"/>
      <c r="K546" s="221"/>
      <c r="L546" s="226"/>
      <c r="M546" s="227"/>
      <c r="N546" s="228"/>
      <c r="O546" s="228"/>
      <c r="P546" s="228"/>
      <c r="Q546" s="228"/>
      <c r="R546" s="228"/>
      <c r="S546" s="228"/>
      <c r="T546" s="229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0" t="s">
        <v>134</v>
      </c>
      <c r="AU546" s="230" t="s">
        <v>79</v>
      </c>
      <c r="AV546" s="13" t="s">
        <v>79</v>
      </c>
      <c r="AW546" s="13" t="s">
        <v>33</v>
      </c>
      <c r="AX546" s="13" t="s">
        <v>72</v>
      </c>
      <c r="AY546" s="230" t="s">
        <v>115</v>
      </c>
    </row>
    <row r="547" s="13" customFormat="1">
      <c r="A547" s="13"/>
      <c r="B547" s="220"/>
      <c r="C547" s="221"/>
      <c r="D547" s="213" t="s">
        <v>134</v>
      </c>
      <c r="E547" s="222" t="s">
        <v>19</v>
      </c>
      <c r="F547" s="223" t="s">
        <v>721</v>
      </c>
      <c r="G547" s="221"/>
      <c r="H547" s="224">
        <v>1.8799999999999999</v>
      </c>
      <c r="I547" s="225"/>
      <c r="J547" s="221"/>
      <c r="K547" s="221"/>
      <c r="L547" s="226"/>
      <c r="M547" s="227"/>
      <c r="N547" s="228"/>
      <c r="O547" s="228"/>
      <c r="P547" s="228"/>
      <c r="Q547" s="228"/>
      <c r="R547" s="228"/>
      <c r="S547" s="228"/>
      <c r="T547" s="229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0" t="s">
        <v>134</v>
      </c>
      <c r="AU547" s="230" t="s">
        <v>79</v>
      </c>
      <c r="AV547" s="13" t="s">
        <v>79</v>
      </c>
      <c r="AW547" s="13" t="s">
        <v>33</v>
      </c>
      <c r="AX547" s="13" t="s">
        <v>72</v>
      </c>
      <c r="AY547" s="230" t="s">
        <v>115</v>
      </c>
    </row>
    <row r="548" s="13" customFormat="1">
      <c r="A548" s="13"/>
      <c r="B548" s="220"/>
      <c r="C548" s="221"/>
      <c r="D548" s="213" t="s">
        <v>134</v>
      </c>
      <c r="E548" s="222" t="s">
        <v>19</v>
      </c>
      <c r="F548" s="223" t="s">
        <v>722</v>
      </c>
      <c r="G548" s="221"/>
      <c r="H548" s="224">
        <v>13.65</v>
      </c>
      <c r="I548" s="225"/>
      <c r="J548" s="221"/>
      <c r="K548" s="221"/>
      <c r="L548" s="226"/>
      <c r="M548" s="227"/>
      <c r="N548" s="228"/>
      <c r="O548" s="228"/>
      <c r="P548" s="228"/>
      <c r="Q548" s="228"/>
      <c r="R548" s="228"/>
      <c r="S548" s="228"/>
      <c r="T548" s="229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30" t="s">
        <v>134</v>
      </c>
      <c r="AU548" s="230" t="s">
        <v>79</v>
      </c>
      <c r="AV548" s="13" t="s">
        <v>79</v>
      </c>
      <c r="AW548" s="13" t="s">
        <v>33</v>
      </c>
      <c r="AX548" s="13" t="s">
        <v>72</v>
      </c>
      <c r="AY548" s="230" t="s">
        <v>115</v>
      </c>
    </row>
    <row r="549" s="13" customFormat="1">
      <c r="A549" s="13"/>
      <c r="B549" s="220"/>
      <c r="C549" s="221"/>
      <c r="D549" s="213" t="s">
        <v>134</v>
      </c>
      <c r="E549" s="222" t="s">
        <v>19</v>
      </c>
      <c r="F549" s="223" t="s">
        <v>723</v>
      </c>
      <c r="G549" s="221"/>
      <c r="H549" s="224">
        <v>0.52000000000000002</v>
      </c>
      <c r="I549" s="225"/>
      <c r="J549" s="221"/>
      <c r="K549" s="221"/>
      <c r="L549" s="226"/>
      <c r="M549" s="227"/>
      <c r="N549" s="228"/>
      <c r="O549" s="228"/>
      <c r="P549" s="228"/>
      <c r="Q549" s="228"/>
      <c r="R549" s="228"/>
      <c r="S549" s="228"/>
      <c r="T549" s="229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0" t="s">
        <v>134</v>
      </c>
      <c r="AU549" s="230" t="s">
        <v>79</v>
      </c>
      <c r="AV549" s="13" t="s">
        <v>79</v>
      </c>
      <c r="AW549" s="13" t="s">
        <v>33</v>
      </c>
      <c r="AX549" s="13" t="s">
        <v>72</v>
      </c>
      <c r="AY549" s="230" t="s">
        <v>115</v>
      </c>
    </row>
    <row r="550" s="13" customFormat="1">
      <c r="A550" s="13"/>
      <c r="B550" s="220"/>
      <c r="C550" s="221"/>
      <c r="D550" s="213" t="s">
        <v>134</v>
      </c>
      <c r="E550" s="222" t="s">
        <v>19</v>
      </c>
      <c r="F550" s="223" t="s">
        <v>724</v>
      </c>
      <c r="G550" s="221"/>
      <c r="H550" s="224">
        <v>4.2999999999999998</v>
      </c>
      <c r="I550" s="225"/>
      <c r="J550" s="221"/>
      <c r="K550" s="221"/>
      <c r="L550" s="226"/>
      <c r="M550" s="227"/>
      <c r="N550" s="228"/>
      <c r="O550" s="228"/>
      <c r="P550" s="228"/>
      <c r="Q550" s="228"/>
      <c r="R550" s="228"/>
      <c r="S550" s="228"/>
      <c r="T550" s="229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0" t="s">
        <v>134</v>
      </c>
      <c r="AU550" s="230" t="s">
        <v>79</v>
      </c>
      <c r="AV550" s="13" t="s">
        <v>79</v>
      </c>
      <c r="AW550" s="13" t="s">
        <v>33</v>
      </c>
      <c r="AX550" s="13" t="s">
        <v>72</v>
      </c>
      <c r="AY550" s="230" t="s">
        <v>115</v>
      </c>
    </row>
    <row r="551" s="13" customFormat="1">
      <c r="A551" s="13"/>
      <c r="B551" s="220"/>
      <c r="C551" s="221"/>
      <c r="D551" s="213" t="s">
        <v>134</v>
      </c>
      <c r="E551" s="222" t="s">
        <v>19</v>
      </c>
      <c r="F551" s="223" t="s">
        <v>725</v>
      </c>
      <c r="G551" s="221"/>
      <c r="H551" s="224">
        <v>6.2999999999999998</v>
      </c>
      <c r="I551" s="225"/>
      <c r="J551" s="221"/>
      <c r="K551" s="221"/>
      <c r="L551" s="226"/>
      <c r="M551" s="227"/>
      <c r="N551" s="228"/>
      <c r="O551" s="228"/>
      <c r="P551" s="228"/>
      <c r="Q551" s="228"/>
      <c r="R551" s="228"/>
      <c r="S551" s="228"/>
      <c r="T551" s="229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0" t="s">
        <v>134</v>
      </c>
      <c r="AU551" s="230" t="s">
        <v>79</v>
      </c>
      <c r="AV551" s="13" t="s">
        <v>79</v>
      </c>
      <c r="AW551" s="13" t="s">
        <v>33</v>
      </c>
      <c r="AX551" s="13" t="s">
        <v>72</v>
      </c>
      <c r="AY551" s="230" t="s">
        <v>115</v>
      </c>
    </row>
    <row r="552" s="13" customFormat="1">
      <c r="A552" s="13"/>
      <c r="B552" s="220"/>
      <c r="C552" s="221"/>
      <c r="D552" s="213" t="s">
        <v>134</v>
      </c>
      <c r="E552" s="222" t="s">
        <v>19</v>
      </c>
      <c r="F552" s="223" t="s">
        <v>726</v>
      </c>
      <c r="G552" s="221"/>
      <c r="H552" s="224">
        <v>0.63</v>
      </c>
      <c r="I552" s="225"/>
      <c r="J552" s="221"/>
      <c r="K552" s="221"/>
      <c r="L552" s="226"/>
      <c r="M552" s="227"/>
      <c r="N552" s="228"/>
      <c r="O552" s="228"/>
      <c r="P552" s="228"/>
      <c r="Q552" s="228"/>
      <c r="R552" s="228"/>
      <c r="S552" s="228"/>
      <c r="T552" s="229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0" t="s">
        <v>134</v>
      </c>
      <c r="AU552" s="230" t="s">
        <v>79</v>
      </c>
      <c r="AV552" s="13" t="s">
        <v>79</v>
      </c>
      <c r="AW552" s="13" t="s">
        <v>33</v>
      </c>
      <c r="AX552" s="13" t="s">
        <v>72</v>
      </c>
      <c r="AY552" s="230" t="s">
        <v>115</v>
      </c>
    </row>
    <row r="553" s="13" customFormat="1">
      <c r="A553" s="13"/>
      <c r="B553" s="220"/>
      <c r="C553" s="221"/>
      <c r="D553" s="213" t="s">
        <v>134</v>
      </c>
      <c r="E553" s="222" t="s">
        <v>19</v>
      </c>
      <c r="F553" s="223" t="s">
        <v>727</v>
      </c>
      <c r="G553" s="221"/>
      <c r="H553" s="224">
        <v>0.35999999999999999</v>
      </c>
      <c r="I553" s="225"/>
      <c r="J553" s="221"/>
      <c r="K553" s="221"/>
      <c r="L553" s="226"/>
      <c r="M553" s="227"/>
      <c r="N553" s="228"/>
      <c r="O553" s="228"/>
      <c r="P553" s="228"/>
      <c r="Q553" s="228"/>
      <c r="R553" s="228"/>
      <c r="S553" s="228"/>
      <c r="T553" s="229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0" t="s">
        <v>134</v>
      </c>
      <c r="AU553" s="230" t="s">
        <v>79</v>
      </c>
      <c r="AV553" s="13" t="s">
        <v>79</v>
      </c>
      <c r="AW553" s="13" t="s">
        <v>33</v>
      </c>
      <c r="AX553" s="13" t="s">
        <v>72</v>
      </c>
      <c r="AY553" s="230" t="s">
        <v>115</v>
      </c>
    </row>
    <row r="554" s="13" customFormat="1">
      <c r="A554" s="13"/>
      <c r="B554" s="220"/>
      <c r="C554" s="221"/>
      <c r="D554" s="213" t="s">
        <v>134</v>
      </c>
      <c r="E554" s="222" t="s">
        <v>19</v>
      </c>
      <c r="F554" s="223" t="s">
        <v>728</v>
      </c>
      <c r="G554" s="221"/>
      <c r="H554" s="224">
        <v>2.96</v>
      </c>
      <c r="I554" s="225"/>
      <c r="J554" s="221"/>
      <c r="K554" s="221"/>
      <c r="L554" s="226"/>
      <c r="M554" s="227"/>
      <c r="N554" s="228"/>
      <c r="O554" s="228"/>
      <c r="P554" s="228"/>
      <c r="Q554" s="228"/>
      <c r="R554" s="228"/>
      <c r="S554" s="228"/>
      <c r="T554" s="229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0" t="s">
        <v>134</v>
      </c>
      <c r="AU554" s="230" t="s">
        <v>79</v>
      </c>
      <c r="AV554" s="13" t="s">
        <v>79</v>
      </c>
      <c r="AW554" s="13" t="s">
        <v>33</v>
      </c>
      <c r="AX554" s="13" t="s">
        <v>72</v>
      </c>
      <c r="AY554" s="230" t="s">
        <v>115</v>
      </c>
    </row>
    <row r="555" s="13" customFormat="1">
      <c r="A555" s="13"/>
      <c r="B555" s="220"/>
      <c r="C555" s="221"/>
      <c r="D555" s="213" t="s">
        <v>134</v>
      </c>
      <c r="E555" s="222" t="s">
        <v>19</v>
      </c>
      <c r="F555" s="223" t="s">
        <v>729</v>
      </c>
      <c r="G555" s="221"/>
      <c r="H555" s="224">
        <v>1.52</v>
      </c>
      <c r="I555" s="225"/>
      <c r="J555" s="221"/>
      <c r="K555" s="221"/>
      <c r="L555" s="226"/>
      <c r="M555" s="227"/>
      <c r="N555" s="228"/>
      <c r="O555" s="228"/>
      <c r="P555" s="228"/>
      <c r="Q555" s="228"/>
      <c r="R555" s="228"/>
      <c r="S555" s="228"/>
      <c r="T555" s="229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0" t="s">
        <v>134</v>
      </c>
      <c r="AU555" s="230" t="s">
        <v>79</v>
      </c>
      <c r="AV555" s="13" t="s">
        <v>79</v>
      </c>
      <c r="AW555" s="13" t="s">
        <v>33</v>
      </c>
      <c r="AX555" s="13" t="s">
        <v>72</v>
      </c>
      <c r="AY555" s="230" t="s">
        <v>115</v>
      </c>
    </row>
    <row r="556" s="13" customFormat="1">
      <c r="A556" s="13"/>
      <c r="B556" s="220"/>
      <c r="C556" s="221"/>
      <c r="D556" s="213" t="s">
        <v>134</v>
      </c>
      <c r="E556" s="222" t="s">
        <v>19</v>
      </c>
      <c r="F556" s="223" t="s">
        <v>730</v>
      </c>
      <c r="G556" s="221"/>
      <c r="H556" s="224">
        <v>8.0999999999999996</v>
      </c>
      <c r="I556" s="225"/>
      <c r="J556" s="221"/>
      <c r="K556" s="221"/>
      <c r="L556" s="226"/>
      <c r="M556" s="227"/>
      <c r="N556" s="228"/>
      <c r="O556" s="228"/>
      <c r="P556" s="228"/>
      <c r="Q556" s="228"/>
      <c r="R556" s="228"/>
      <c r="S556" s="228"/>
      <c r="T556" s="229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0" t="s">
        <v>134</v>
      </c>
      <c r="AU556" s="230" t="s">
        <v>79</v>
      </c>
      <c r="AV556" s="13" t="s">
        <v>79</v>
      </c>
      <c r="AW556" s="13" t="s">
        <v>33</v>
      </c>
      <c r="AX556" s="13" t="s">
        <v>72</v>
      </c>
      <c r="AY556" s="230" t="s">
        <v>115</v>
      </c>
    </row>
    <row r="557" s="13" customFormat="1">
      <c r="A557" s="13"/>
      <c r="B557" s="220"/>
      <c r="C557" s="221"/>
      <c r="D557" s="213" t="s">
        <v>134</v>
      </c>
      <c r="E557" s="222" t="s">
        <v>19</v>
      </c>
      <c r="F557" s="223" t="s">
        <v>731</v>
      </c>
      <c r="G557" s="221"/>
      <c r="H557" s="224">
        <v>13</v>
      </c>
      <c r="I557" s="225"/>
      <c r="J557" s="221"/>
      <c r="K557" s="221"/>
      <c r="L557" s="226"/>
      <c r="M557" s="227"/>
      <c r="N557" s="228"/>
      <c r="O557" s="228"/>
      <c r="P557" s="228"/>
      <c r="Q557" s="228"/>
      <c r="R557" s="228"/>
      <c r="S557" s="228"/>
      <c r="T557" s="229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30" t="s">
        <v>134</v>
      </c>
      <c r="AU557" s="230" t="s">
        <v>79</v>
      </c>
      <c r="AV557" s="13" t="s">
        <v>79</v>
      </c>
      <c r="AW557" s="13" t="s">
        <v>33</v>
      </c>
      <c r="AX557" s="13" t="s">
        <v>72</v>
      </c>
      <c r="AY557" s="230" t="s">
        <v>115</v>
      </c>
    </row>
    <row r="558" s="13" customFormat="1">
      <c r="A558" s="13"/>
      <c r="B558" s="220"/>
      <c r="C558" s="221"/>
      <c r="D558" s="213" t="s">
        <v>134</v>
      </c>
      <c r="E558" s="222" t="s">
        <v>19</v>
      </c>
      <c r="F558" s="223" t="s">
        <v>732</v>
      </c>
      <c r="G558" s="221"/>
      <c r="H558" s="224">
        <v>5</v>
      </c>
      <c r="I558" s="225"/>
      <c r="J558" s="221"/>
      <c r="K558" s="221"/>
      <c r="L558" s="226"/>
      <c r="M558" s="227"/>
      <c r="N558" s="228"/>
      <c r="O558" s="228"/>
      <c r="P558" s="228"/>
      <c r="Q558" s="228"/>
      <c r="R558" s="228"/>
      <c r="S558" s="228"/>
      <c r="T558" s="229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0" t="s">
        <v>134</v>
      </c>
      <c r="AU558" s="230" t="s">
        <v>79</v>
      </c>
      <c r="AV558" s="13" t="s">
        <v>79</v>
      </c>
      <c r="AW558" s="13" t="s">
        <v>33</v>
      </c>
      <c r="AX558" s="13" t="s">
        <v>72</v>
      </c>
      <c r="AY558" s="230" t="s">
        <v>115</v>
      </c>
    </row>
    <row r="559" s="13" customFormat="1">
      <c r="A559" s="13"/>
      <c r="B559" s="220"/>
      <c r="C559" s="221"/>
      <c r="D559" s="213" t="s">
        <v>134</v>
      </c>
      <c r="E559" s="222" t="s">
        <v>19</v>
      </c>
      <c r="F559" s="223" t="s">
        <v>733</v>
      </c>
      <c r="G559" s="221"/>
      <c r="H559" s="224">
        <v>48.799999999999997</v>
      </c>
      <c r="I559" s="225"/>
      <c r="J559" s="221"/>
      <c r="K559" s="221"/>
      <c r="L559" s="226"/>
      <c r="M559" s="227"/>
      <c r="N559" s="228"/>
      <c r="O559" s="228"/>
      <c r="P559" s="228"/>
      <c r="Q559" s="228"/>
      <c r="R559" s="228"/>
      <c r="S559" s="228"/>
      <c r="T559" s="229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0" t="s">
        <v>134</v>
      </c>
      <c r="AU559" s="230" t="s">
        <v>79</v>
      </c>
      <c r="AV559" s="13" t="s">
        <v>79</v>
      </c>
      <c r="AW559" s="13" t="s">
        <v>33</v>
      </c>
      <c r="AX559" s="13" t="s">
        <v>72</v>
      </c>
      <c r="AY559" s="230" t="s">
        <v>115</v>
      </c>
    </row>
    <row r="560" s="16" customFormat="1">
      <c r="A560" s="16"/>
      <c r="B560" s="252"/>
      <c r="C560" s="253"/>
      <c r="D560" s="213" t="s">
        <v>134</v>
      </c>
      <c r="E560" s="254" t="s">
        <v>19</v>
      </c>
      <c r="F560" s="255" t="s">
        <v>212</v>
      </c>
      <c r="G560" s="253"/>
      <c r="H560" s="256">
        <v>118.03</v>
      </c>
      <c r="I560" s="257"/>
      <c r="J560" s="253"/>
      <c r="K560" s="253"/>
      <c r="L560" s="258"/>
      <c r="M560" s="259"/>
      <c r="N560" s="260"/>
      <c r="O560" s="260"/>
      <c r="P560" s="260"/>
      <c r="Q560" s="260"/>
      <c r="R560" s="260"/>
      <c r="S560" s="260"/>
      <c r="T560" s="261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T560" s="262" t="s">
        <v>134</v>
      </c>
      <c r="AU560" s="262" t="s">
        <v>79</v>
      </c>
      <c r="AV560" s="16" t="s">
        <v>136</v>
      </c>
      <c r="AW560" s="16" t="s">
        <v>33</v>
      </c>
      <c r="AX560" s="16" t="s">
        <v>72</v>
      </c>
      <c r="AY560" s="262" t="s">
        <v>115</v>
      </c>
    </row>
    <row r="561" s="14" customFormat="1">
      <c r="A561" s="14"/>
      <c r="B561" s="231"/>
      <c r="C561" s="232"/>
      <c r="D561" s="213" t="s">
        <v>134</v>
      </c>
      <c r="E561" s="233" t="s">
        <v>19</v>
      </c>
      <c r="F561" s="234" t="s">
        <v>235</v>
      </c>
      <c r="G561" s="232"/>
      <c r="H561" s="233" t="s">
        <v>19</v>
      </c>
      <c r="I561" s="235"/>
      <c r="J561" s="232"/>
      <c r="K561" s="232"/>
      <c r="L561" s="236"/>
      <c r="M561" s="237"/>
      <c r="N561" s="238"/>
      <c r="O561" s="238"/>
      <c r="P561" s="238"/>
      <c r="Q561" s="238"/>
      <c r="R561" s="238"/>
      <c r="S561" s="238"/>
      <c r="T561" s="239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40" t="s">
        <v>134</v>
      </c>
      <c r="AU561" s="240" t="s">
        <v>79</v>
      </c>
      <c r="AV561" s="14" t="s">
        <v>77</v>
      </c>
      <c r="AW561" s="14" t="s">
        <v>33</v>
      </c>
      <c r="AX561" s="14" t="s">
        <v>72</v>
      </c>
      <c r="AY561" s="240" t="s">
        <v>115</v>
      </c>
    </row>
    <row r="562" s="13" customFormat="1">
      <c r="A562" s="13"/>
      <c r="B562" s="220"/>
      <c r="C562" s="221"/>
      <c r="D562" s="213" t="s">
        <v>134</v>
      </c>
      <c r="E562" s="222" t="s">
        <v>19</v>
      </c>
      <c r="F562" s="223" t="s">
        <v>734</v>
      </c>
      <c r="G562" s="221"/>
      <c r="H562" s="224">
        <v>1</v>
      </c>
      <c r="I562" s="225"/>
      <c r="J562" s="221"/>
      <c r="K562" s="221"/>
      <c r="L562" s="226"/>
      <c r="M562" s="227"/>
      <c r="N562" s="228"/>
      <c r="O562" s="228"/>
      <c r="P562" s="228"/>
      <c r="Q562" s="228"/>
      <c r="R562" s="228"/>
      <c r="S562" s="228"/>
      <c r="T562" s="229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0" t="s">
        <v>134</v>
      </c>
      <c r="AU562" s="230" t="s">
        <v>79</v>
      </c>
      <c r="AV562" s="13" t="s">
        <v>79</v>
      </c>
      <c r="AW562" s="13" t="s">
        <v>33</v>
      </c>
      <c r="AX562" s="13" t="s">
        <v>72</v>
      </c>
      <c r="AY562" s="230" t="s">
        <v>115</v>
      </c>
    </row>
    <row r="563" s="16" customFormat="1">
      <c r="A563" s="16"/>
      <c r="B563" s="252"/>
      <c r="C563" s="253"/>
      <c r="D563" s="213" t="s">
        <v>134</v>
      </c>
      <c r="E563" s="254" t="s">
        <v>19</v>
      </c>
      <c r="F563" s="255" t="s">
        <v>212</v>
      </c>
      <c r="G563" s="253"/>
      <c r="H563" s="256">
        <v>1</v>
      </c>
      <c r="I563" s="257"/>
      <c r="J563" s="253"/>
      <c r="K563" s="253"/>
      <c r="L563" s="258"/>
      <c r="M563" s="259"/>
      <c r="N563" s="260"/>
      <c r="O563" s="260"/>
      <c r="P563" s="260"/>
      <c r="Q563" s="260"/>
      <c r="R563" s="260"/>
      <c r="S563" s="260"/>
      <c r="T563" s="261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T563" s="262" t="s">
        <v>134</v>
      </c>
      <c r="AU563" s="262" t="s">
        <v>79</v>
      </c>
      <c r="AV563" s="16" t="s">
        <v>136</v>
      </c>
      <c r="AW563" s="16" t="s">
        <v>33</v>
      </c>
      <c r="AX563" s="16" t="s">
        <v>72</v>
      </c>
      <c r="AY563" s="262" t="s">
        <v>115</v>
      </c>
    </row>
    <row r="564" s="13" customFormat="1">
      <c r="A564" s="13"/>
      <c r="B564" s="220"/>
      <c r="C564" s="221"/>
      <c r="D564" s="213" t="s">
        <v>134</v>
      </c>
      <c r="E564" s="222" t="s">
        <v>19</v>
      </c>
      <c r="F564" s="223" t="s">
        <v>142</v>
      </c>
      <c r="G564" s="221"/>
      <c r="H564" s="224">
        <v>8</v>
      </c>
      <c r="I564" s="225"/>
      <c r="J564" s="221"/>
      <c r="K564" s="221"/>
      <c r="L564" s="226"/>
      <c r="M564" s="227"/>
      <c r="N564" s="228"/>
      <c r="O564" s="228"/>
      <c r="P564" s="228"/>
      <c r="Q564" s="228"/>
      <c r="R564" s="228"/>
      <c r="S564" s="228"/>
      <c r="T564" s="229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30" t="s">
        <v>134</v>
      </c>
      <c r="AU564" s="230" t="s">
        <v>79</v>
      </c>
      <c r="AV564" s="13" t="s">
        <v>79</v>
      </c>
      <c r="AW564" s="13" t="s">
        <v>33</v>
      </c>
      <c r="AX564" s="13" t="s">
        <v>72</v>
      </c>
      <c r="AY564" s="230" t="s">
        <v>115</v>
      </c>
    </row>
    <row r="565" s="15" customFormat="1">
      <c r="A565" s="15"/>
      <c r="B565" s="241"/>
      <c r="C565" s="242"/>
      <c r="D565" s="213" t="s">
        <v>134</v>
      </c>
      <c r="E565" s="243" t="s">
        <v>19</v>
      </c>
      <c r="F565" s="244" t="s">
        <v>151</v>
      </c>
      <c r="G565" s="242"/>
      <c r="H565" s="245">
        <v>127.03</v>
      </c>
      <c r="I565" s="246"/>
      <c r="J565" s="242"/>
      <c r="K565" s="242"/>
      <c r="L565" s="247"/>
      <c r="M565" s="248"/>
      <c r="N565" s="249"/>
      <c r="O565" s="249"/>
      <c r="P565" s="249"/>
      <c r="Q565" s="249"/>
      <c r="R565" s="249"/>
      <c r="S565" s="249"/>
      <c r="T565" s="250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51" t="s">
        <v>134</v>
      </c>
      <c r="AU565" s="251" t="s">
        <v>79</v>
      </c>
      <c r="AV565" s="15" t="s">
        <v>121</v>
      </c>
      <c r="AW565" s="15" t="s">
        <v>33</v>
      </c>
      <c r="AX565" s="15" t="s">
        <v>77</v>
      </c>
      <c r="AY565" s="251" t="s">
        <v>115</v>
      </c>
    </row>
    <row r="566" s="2" customFormat="1" ht="16.5" customHeight="1">
      <c r="A566" s="41"/>
      <c r="B566" s="42"/>
      <c r="C566" s="264" t="s">
        <v>735</v>
      </c>
      <c r="D566" s="264" t="s">
        <v>660</v>
      </c>
      <c r="E566" s="265" t="s">
        <v>736</v>
      </c>
      <c r="F566" s="266" t="s">
        <v>737</v>
      </c>
      <c r="G566" s="267" t="s">
        <v>128</v>
      </c>
      <c r="H566" s="268">
        <v>133.38200000000001</v>
      </c>
      <c r="I566" s="269"/>
      <c r="J566" s="270">
        <f>ROUND(I566*H566,2)</f>
        <v>0</v>
      </c>
      <c r="K566" s="266" t="s">
        <v>129</v>
      </c>
      <c r="L566" s="271"/>
      <c r="M566" s="272" t="s">
        <v>19</v>
      </c>
      <c r="N566" s="273" t="s">
        <v>43</v>
      </c>
      <c r="O566" s="87"/>
      <c r="P566" s="209">
        <f>O566*H566</f>
        <v>0</v>
      </c>
      <c r="Q566" s="209">
        <v>4.0000000000000003E-05</v>
      </c>
      <c r="R566" s="209">
        <f>Q566*H566</f>
        <v>0.0053352800000000004</v>
      </c>
      <c r="S566" s="209">
        <v>0</v>
      </c>
      <c r="T566" s="210">
        <f>S566*H566</f>
        <v>0</v>
      </c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R566" s="211" t="s">
        <v>438</v>
      </c>
      <c r="AT566" s="211" t="s">
        <v>660</v>
      </c>
      <c r="AU566" s="211" t="s">
        <v>79</v>
      </c>
      <c r="AY566" s="20" t="s">
        <v>115</v>
      </c>
      <c r="BE566" s="212">
        <f>IF(N566="základní",J566,0)</f>
        <v>0</v>
      </c>
      <c r="BF566" s="212">
        <f>IF(N566="snížená",J566,0)</f>
        <v>0</v>
      </c>
      <c r="BG566" s="212">
        <f>IF(N566="zákl. přenesená",J566,0)</f>
        <v>0</v>
      </c>
      <c r="BH566" s="212">
        <f>IF(N566="sníž. přenesená",J566,0)</f>
        <v>0</v>
      </c>
      <c r="BI566" s="212">
        <f>IF(N566="nulová",J566,0)</f>
        <v>0</v>
      </c>
      <c r="BJ566" s="20" t="s">
        <v>77</v>
      </c>
      <c r="BK566" s="212">
        <f>ROUND(I566*H566,2)</f>
        <v>0</v>
      </c>
      <c r="BL566" s="20" t="s">
        <v>320</v>
      </c>
      <c r="BM566" s="211" t="s">
        <v>738</v>
      </c>
    </row>
    <row r="567" s="2" customFormat="1">
      <c r="A567" s="41"/>
      <c r="B567" s="42"/>
      <c r="C567" s="43"/>
      <c r="D567" s="213" t="s">
        <v>123</v>
      </c>
      <c r="E567" s="43"/>
      <c r="F567" s="214" t="s">
        <v>737</v>
      </c>
      <c r="G567" s="43"/>
      <c r="H567" s="43"/>
      <c r="I567" s="215"/>
      <c r="J567" s="43"/>
      <c r="K567" s="43"/>
      <c r="L567" s="47"/>
      <c r="M567" s="216"/>
      <c r="N567" s="217"/>
      <c r="O567" s="87"/>
      <c r="P567" s="87"/>
      <c r="Q567" s="87"/>
      <c r="R567" s="87"/>
      <c r="S567" s="87"/>
      <c r="T567" s="88"/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T567" s="20" t="s">
        <v>123</v>
      </c>
      <c r="AU567" s="20" t="s">
        <v>79</v>
      </c>
    </row>
    <row r="568" s="13" customFormat="1">
      <c r="A568" s="13"/>
      <c r="B568" s="220"/>
      <c r="C568" s="221"/>
      <c r="D568" s="213" t="s">
        <v>134</v>
      </c>
      <c r="E568" s="221"/>
      <c r="F568" s="223" t="s">
        <v>739</v>
      </c>
      <c r="G568" s="221"/>
      <c r="H568" s="224">
        <v>133.38200000000001</v>
      </c>
      <c r="I568" s="225"/>
      <c r="J568" s="221"/>
      <c r="K568" s="221"/>
      <c r="L568" s="226"/>
      <c r="M568" s="227"/>
      <c r="N568" s="228"/>
      <c r="O568" s="228"/>
      <c r="P568" s="228"/>
      <c r="Q568" s="228"/>
      <c r="R568" s="228"/>
      <c r="S568" s="228"/>
      <c r="T568" s="229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0" t="s">
        <v>134</v>
      </c>
      <c r="AU568" s="230" t="s">
        <v>79</v>
      </c>
      <c r="AV568" s="13" t="s">
        <v>79</v>
      </c>
      <c r="AW568" s="13" t="s">
        <v>4</v>
      </c>
      <c r="AX568" s="13" t="s">
        <v>77</v>
      </c>
      <c r="AY568" s="230" t="s">
        <v>115</v>
      </c>
    </row>
    <row r="569" s="2" customFormat="1" ht="24.15" customHeight="1">
      <c r="A569" s="41"/>
      <c r="B569" s="42"/>
      <c r="C569" s="200" t="s">
        <v>740</v>
      </c>
      <c r="D569" s="200" t="s">
        <v>117</v>
      </c>
      <c r="E569" s="201" t="s">
        <v>741</v>
      </c>
      <c r="F569" s="202" t="s">
        <v>742</v>
      </c>
      <c r="G569" s="203" t="s">
        <v>128</v>
      </c>
      <c r="H569" s="204">
        <v>0.29999999999999999</v>
      </c>
      <c r="I569" s="205"/>
      <c r="J569" s="206">
        <f>ROUND(I569*H569,2)</f>
        <v>0</v>
      </c>
      <c r="K569" s="202" t="s">
        <v>129</v>
      </c>
      <c r="L569" s="47"/>
      <c r="M569" s="207" t="s">
        <v>19</v>
      </c>
      <c r="N569" s="208" t="s">
        <v>43</v>
      </c>
      <c r="O569" s="87"/>
      <c r="P569" s="209">
        <f>O569*H569</f>
        <v>0</v>
      </c>
      <c r="Q569" s="209">
        <v>8.0000000000000007E-05</v>
      </c>
      <c r="R569" s="209">
        <f>Q569*H569</f>
        <v>2.4000000000000001E-05</v>
      </c>
      <c r="S569" s="209">
        <v>0</v>
      </c>
      <c r="T569" s="210">
        <f>S569*H569</f>
        <v>0</v>
      </c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R569" s="211" t="s">
        <v>320</v>
      </c>
      <c r="AT569" s="211" t="s">
        <v>117</v>
      </c>
      <c r="AU569" s="211" t="s">
        <v>79</v>
      </c>
      <c r="AY569" s="20" t="s">
        <v>115</v>
      </c>
      <c r="BE569" s="212">
        <f>IF(N569="základní",J569,0)</f>
        <v>0</v>
      </c>
      <c r="BF569" s="212">
        <f>IF(N569="snížená",J569,0)</f>
        <v>0</v>
      </c>
      <c r="BG569" s="212">
        <f>IF(N569="zákl. přenesená",J569,0)</f>
        <v>0</v>
      </c>
      <c r="BH569" s="212">
        <f>IF(N569="sníž. přenesená",J569,0)</f>
        <v>0</v>
      </c>
      <c r="BI569" s="212">
        <f>IF(N569="nulová",J569,0)</f>
        <v>0</v>
      </c>
      <c r="BJ569" s="20" t="s">
        <v>77</v>
      </c>
      <c r="BK569" s="212">
        <f>ROUND(I569*H569,2)</f>
        <v>0</v>
      </c>
      <c r="BL569" s="20" t="s">
        <v>320</v>
      </c>
      <c r="BM569" s="211" t="s">
        <v>743</v>
      </c>
    </row>
    <row r="570" s="2" customFormat="1">
      <c r="A570" s="41"/>
      <c r="B570" s="42"/>
      <c r="C570" s="43"/>
      <c r="D570" s="213" t="s">
        <v>123</v>
      </c>
      <c r="E570" s="43"/>
      <c r="F570" s="214" t="s">
        <v>744</v>
      </c>
      <c r="G570" s="43"/>
      <c r="H570" s="43"/>
      <c r="I570" s="215"/>
      <c r="J570" s="43"/>
      <c r="K570" s="43"/>
      <c r="L570" s="47"/>
      <c r="M570" s="216"/>
      <c r="N570" s="217"/>
      <c r="O570" s="87"/>
      <c r="P570" s="87"/>
      <c r="Q570" s="87"/>
      <c r="R570" s="87"/>
      <c r="S570" s="87"/>
      <c r="T570" s="88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T570" s="20" t="s">
        <v>123</v>
      </c>
      <c r="AU570" s="20" t="s">
        <v>79</v>
      </c>
    </row>
    <row r="571" s="2" customFormat="1">
      <c r="A571" s="41"/>
      <c r="B571" s="42"/>
      <c r="C571" s="43"/>
      <c r="D571" s="218" t="s">
        <v>132</v>
      </c>
      <c r="E571" s="43"/>
      <c r="F571" s="219" t="s">
        <v>745</v>
      </c>
      <c r="G571" s="43"/>
      <c r="H571" s="43"/>
      <c r="I571" s="215"/>
      <c r="J571" s="43"/>
      <c r="K571" s="43"/>
      <c r="L571" s="47"/>
      <c r="M571" s="216"/>
      <c r="N571" s="217"/>
      <c r="O571" s="87"/>
      <c r="P571" s="87"/>
      <c r="Q571" s="87"/>
      <c r="R571" s="87"/>
      <c r="S571" s="87"/>
      <c r="T571" s="88"/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T571" s="20" t="s">
        <v>132</v>
      </c>
      <c r="AU571" s="20" t="s">
        <v>79</v>
      </c>
    </row>
    <row r="572" s="13" customFormat="1">
      <c r="A572" s="13"/>
      <c r="B572" s="220"/>
      <c r="C572" s="221"/>
      <c r="D572" s="213" t="s">
        <v>134</v>
      </c>
      <c r="E572" s="222" t="s">
        <v>19</v>
      </c>
      <c r="F572" s="223" t="s">
        <v>239</v>
      </c>
      <c r="G572" s="221"/>
      <c r="H572" s="224">
        <v>0.29999999999999999</v>
      </c>
      <c r="I572" s="225"/>
      <c r="J572" s="221"/>
      <c r="K572" s="221"/>
      <c r="L572" s="226"/>
      <c r="M572" s="227"/>
      <c r="N572" s="228"/>
      <c r="O572" s="228"/>
      <c r="P572" s="228"/>
      <c r="Q572" s="228"/>
      <c r="R572" s="228"/>
      <c r="S572" s="228"/>
      <c r="T572" s="229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0" t="s">
        <v>134</v>
      </c>
      <c r="AU572" s="230" t="s">
        <v>79</v>
      </c>
      <c r="AV572" s="13" t="s">
        <v>79</v>
      </c>
      <c r="AW572" s="13" t="s">
        <v>33</v>
      </c>
      <c r="AX572" s="13" t="s">
        <v>77</v>
      </c>
      <c r="AY572" s="230" t="s">
        <v>115</v>
      </c>
    </row>
    <row r="573" s="2" customFormat="1" ht="24.15" customHeight="1">
      <c r="A573" s="41"/>
      <c r="B573" s="42"/>
      <c r="C573" s="200" t="s">
        <v>746</v>
      </c>
      <c r="D573" s="200" t="s">
        <v>117</v>
      </c>
      <c r="E573" s="201" t="s">
        <v>747</v>
      </c>
      <c r="F573" s="202" t="s">
        <v>748</v>
      </c>
      <c r="G573" s="203" t="s">
        <v>128</v>
      </c>
      <c r="H573" s="204">
        <v>0.29999999999999999</v>
      </c>
      <c r="I573" s="205"/>
      <c r="J573" s="206">
        <f>ROUND(I573*H573,2)</f>
        <v>0</v>
      </c>
      <c r="K573" s="202" t="s">
        <v>129</v>
      </c>
      <c r="L573" s="47"/>
      <c r="M573" s="207" t="s">
        <v>19</v>
      </c>
      <c r="N573" s="208" t="s">
        <v>43</v>
      </c>
      <c r="O573" s="87"/>
      <c r="P573" s="209">
        <f>O573*H573</f>
        <v>0</v>
      </c>
      <c r="Q573" s="209">
        <v>0.00017000000000000001</v>
      </c>
      <c r="R573" s="209">
        <f>Q573*H573</f>
        <v>5.1E-05</v>
      </c>
      <c r="S573" s="209">
        <v>0</v>
      </c>
      <c r="T573" s="210">
        <f>S573*H573</f>
        <v>0</v>
      </c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R573" s="211" t="s">
        <v>320</v>
      </c>
      <c r="AT573" s="211" t="s">
        <v>117</v>
      </c>
      <c r="AU573" s="211" t="s">
        <v>79</v>
      </c>
      <c r="AY573" s="20" t="s">
        <v>115</v>
      </c>
      <c r="BE573" s="212">
        <f>IF(N573="základní",J573,0)</f>
        <v>0</v>
      </c>
      <c r="BF573" s="212">
        <f>IF(N573="snížená",J573,0)</f>
        <v>0</v>
      </c>
      <c r="BG573" s="212">
        <f>IF(N573="zákl. přenesená",J573,0)</f>
        <v>0</v>
      </c>
      <c r="BH573" s="212">
        <f>IF(N573="sníž. přenesená",J573,0)</f>
        <v>0</v>
      </c>
      <c r="BI573" s="212">
        <f>IF(N573="nulová",J573,0)</f>
        <v>0</v>
      </c>
      <c r="BJ573" s="20" t="s">
        <v>77</v>
      </c>
      <c r="BK573" s="212">
        <f>ROUND(I573*H573,2)</f>
        <v>0</v>
      </c>
      <c r="BL573" s="20" t="s">
        <v>320</v>
      </c>
      <c r="BM573" s="211" t="s">
        <v>749</v>
      </c>
    </row>
    <row r="574" s="2" customFormat="1">
      <c r="A574" s="41"/>
      <c r="B574" s="42"/>
      <c r="C574" s="43"/>
      <c r="D574" s="213" t="s">
        <v>123</v>
      </c>
      <c r="E574" s="43"/>
      <c r="F574" s="214" t="s">
        <v>750</v>
      </c>
      <c r="G574" s="43"/>
      <c r="H574" s="43"/>
      <c r="I574" s="215"/>
      <c r="J574" s="43"/>
      <c r="K574" s="43"/>
      <c r="L574" s="47"/>
      <c r="M574" s="216"/>
      <c r="N574" s="217"/>
      <c r="O574" s="87"/>
      <c r="P574" s="87"/>
      <c r="Q574" s="87"/>
      <c r="R574" s="87"/>
      <c r="S574" s="87"/>
      <c r="T574" s="88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T574" s="20" t="s">
        <v>123</v>
      </c>
      <c r="AU574" s="20" t="s">
        <v>79</v>
      </c>
    </row>
    <row r="575" s="2" customFormat="1">
      <c r="A575" s="41"/>
      <c r="B575" s="42"/>
      <c r="C575" s="43"/>
      <c r="D575" s="218" t="s">
        <v>132</v>
      </c>
      <c r="E575" s="43"/>
      <c r="F575" s="219" t="s">
        <v>751</v>
      </c>
      <c r="G575" s="43"/>
      <c r="H575" s="43"/>
      <c r="I575" s="215"/>
      <c r="J575" s="43"/>
      <c r="K575" s="43"/>
      <c r="L575" s="47"/>
      <c r="M575" s="216"/>
      <c r="N575" s="217"/>
      <c r="O575" s="87"/>
      <c r="P575" s="87"/>
      <c r="Q575" s="87"/>
      <c r="R575" s="87"/>
      <c r="S575" s="87"/>
      <c r="T575" s="88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T575" s="20" t="s">
        <v>132</v>
      </c>
      <c r="AU575" s="20" t="s">
        <v>79</v>
      </c>
    </row>
    <row r="576" s="13" customFormat="1">
      <c r="A576" s="13"/>
      <c r="B576" s="220"/>
      <c r="C576" s="221"/>
      <c r="D576" s="213" t="s">
        <v>134</v>
      </c>
      <c r="E576" s="222" t="s">
        <v>19</v>
      </c>
      <c r="F576" s="223" t="s">
        <v>239</v>
      </c>
      <c r="G576" s="221"/>
      <c r="H576" s="224">
        <v>0.29999999999999999</v>
      </c>
      <c r="I576" s="225"/>
      <c r="J576" s="221"/>
      <c r="K576" s="221"/>
      <c r="L576" s="226"/>
      <c r="M576" s="227"/>
      <c r="N576" s="228"/>
      <c r="O576" s="228"/>
      <c r="P576" s="228"/>
      <c r="Q576" s="228"/>
      <c r="R576" s="228"/>
      <c r="S576" s="228"/>
      <c r="T576" s="229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0" t="s">
        <v>134</v>
      </c>
      <c r="AU576" s="230" t="s">
        <v>79</v>
      </c>
      <c r="AV576" s="13" t="s">
        <v>79</v>
      </c>
      <c r="AW576" s="13" t="s">
        <v>33</v>
      </c>
      <c r="AX576" s="13" t="s">
        <v>77</v>
      </c>
      <c r="AY576" s="230" t="s">
        <v>115</v>
      </c>
    </row>
    <row r="577" s="2" customFormat="1" ht="24.15" customHeight="1">
      <c r="A577" s="41"/>
      <c r="B577" s="42"/>
      <c r="C577" s="200" t="s">
        <v>752</v>
      </c>
      <c r="D577" s="200" t="s">
        <v>117</v>
      </c>
      <c r="E577" s="201" t="s">
        <v>753</v>
      </c>
      <c r="F577" s="202" t="s">
        <v>754</v>
      </c>
      <c r="G577" s="203" t="s">
        <v>128</v>
      </c>
      <c r="H577" s="204">
        <v>0.29999999999999999</v>
      </c>
      <c r="I577" s="205"/>
      <c r="J577" s="206">
        <f>ROUND(I577*H577,2)</f>
        <v>0</v>
      </c>
      <c r="K577" s="202" t="s">
        <v>129</v>
      </c>
      <c r="L577" s="47"/>
      <c r="M577" s="207" t="s">
        <v>19</v>
      </c>
      <c r="N577" s="208" t="s">
        <v>43</v>
      </c>
      <c r="O577" s="87"/>
      <c r="P577" s="209">
        <f>O577*H577</f>
        <v>0</v>
      </c>
      <c r="Q577" s="209">
        <v>0.00012</v>
      </c>
      <c r="R577" s="209">
        <f>Q577*H577</f>
        <v>3.6000000000000001E-05</v>
      </c>
      <c r="S577" s="209">
        <v>0</v>
      </c>
      <c r="T577" s="210">
        <f>S577*H577</f>
        <v>0</v>
      </c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R577" s="211" t="s">
        <v>320</v>
      </c>
      <c r="AT577" s="211" t="s">
        <v>117</v>
      </c>
      <c r="AU577" s="211" t="s">
        <v>79</v>
      </c>
      <c r="AY577" s="20" t="s">
        <v>115</v>
      </c>
      <c r="BE577" s="212">
        <f>IF(N577="základní",J577,0)</f>
        <v>0</v>
      </c>
      <c r="BF577" s="212">
        <f>IF(N577="snížená",J577,0)</f>
        <v>0</v>
      </c>
      <c r="BG577" s="212">
        <f>IF(N577="zákl. přenesená",J577,0)</f>
        <v>0</v>
      </c>
      <c r="BH577" s="212">
        <f>IF(N577="sníž. přenesená",J577,0)</f>
        <v>0</v>
      </c>
      <c r="BI577" s="212">
        <f>IF(N577="nulová",J577,0)</f>
        <v>0</v>
      </c>
      <c r="BJ577" s="20" t="s">
        <v>77</v>
      </c>
      <c r="BK577" s="212">
        <f>ROUND(I577*H577,2)</f>
        <v>0</v>
      </c>
      <c r="BL577" s="20" t="s">
        <v>320</v>
      </c>
      <c r="BM577" s="211" t="s">
        <v>755</v>
      </c>
    </row>
    <row r="578" s="2" customFormat="1">
      <c r="A578" s="41"/>
      <c r="B578" s="42"/>
      <c r="C578" s="43"/>
      <c r="D578" s="213" t="s">
        <v>123</v>
      </c>
      <c r="E578" s="43"/>
      <c r="F578" s="214" t="s">
        <v>756</v>
      </c>
      <c r="G578" s="43"/>
      <c r="H578" s="43"/>
      <c r="I578" s="215"/>
      <c r="J578" s="43"/>
      <c r="K578" s="43"/>
      <c r="L578" s="47"/>
      <c r="M578" s="216"/>
      <c r="N578" s="217"/>
      <c r="O578" s="87"/>
      <c r="P578" s="87"/>
      <c r="Q578" s="87"/>
      <c r="R578" s="87"/>
      <c r="S578" s="87"/>
      <c r="T578" s="88"/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T578" s="20" t="s">
        <v>123</v>
      </c>
      <c r="AU578" s="20" t="s">
        <v>79</v>
      </c>
    </row>
    <row r="579" s="2" customFormat="1">
      <c r="A579" s="41"/>
      <c r="B579" s="42"/>
      <c r="C579" s="43"/>
      <c r="D579" s="218" t="s">
        <v>132</v>
      </c>
      <c r="E579" s="43"/>
      <c r="F579" s="219" t="s">
        <v>757</v>
      </c>
      <c r="G579" s="43"/>
      <c r="H579" s="43"/>
      <c r="I579" s="215"/>
      <c r="J579" s="43"/>
      <c r="K579" s="43"/>
      <c r="L579" s="47"/>
      <c r="M579" s="216"/>
      <c r="N579" s="217"/>
      <c r="O579" s="87"/>
      <c r="P579" s="87"/>
      <c r="Q579" s="87"/>
      <c r="R579" s="87"/>
      <c r="S579" s="87"/>
      <c r="T579" s="88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T579" s="20" t="s">
        <v>132</v>
      </c>
      <c r="AU579" s="20" t="s">
        <v>79</v>
      </c>
    </row>
    <row r="580" s="13" customFormat="1">
      <c r="A580" s="13"/>
      <c r="B580" s="220"/>
      <c r="C580" s="221"/>
      <c r="D580" s="213" t="s">
        <v>134</v>
      </c>
      <c r="E580" s="222" t="s">
        <v>19</v>
      </c>
      <c r="F580" s="223" t="s">
        <v>239</v>
      </c>
      <c r="G580" s="221"/>
      <c r="H580" s="224">
        <v>0.29999999999999999</v>
      </c>
      <c r="I580" s="225"/>
      <c r="J580" s="221"/>
      <c r="K580" s="221"/>
      <c r="L580" s="226"/>
      <c r="M580" s="227"/>
      <c r="N580" s="228"/>
      <c r="O580" s="228"/>
      <c r="P580" s="228"/>
      <c r="Q580" s="228"/>
      <c r="R580" s="228"/>
      <c r="S580" s="228"/>
      <c r="T580" s="229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30" t="s">
        <v>134</v>
      </c>
      <c r="AU580" s="230" t="s">
        <v>79</v>
      </c>
      <c r="AV580" s="13" t="s">
        <v>79</v>
      </c>
      <c r="AW580" s="13" t="s">
        <v>33</v>
      </c>
      <c r="AX580" s="13" t="s">
        <v>77</v>
      </c>
      <c r="AY580" s="230" t="s">
        <v>115</v>
      </c>
    </row>
    <row r="581" s="2" customFormat="1" ht="24.15" customHeight="1">
      <c r="A581" s="41"/>
      <c r="B581" s="42"/>
      <c r="C581" s="200" t="s">
        <v>758</v>
      </c>
      <c r="D581" s="200" t="s">
        <v>117</v>
      </c>
      <c r="E581" s="201" t="s">
        <v>759</v>
      </c>
      <c r="F581" s="202" t="s">
        <v>760</v>
      </c>
      <c r="G581" s="203" t="s">
        <v>128</v>
      </c>
      <c r="H581" s="204">
        <v>0.29999999999999999</v>
      </c>
      <c r="I581" s="205"/>
      <c r="J581" s="206">
        <f>ROUND(I581*H581,2)</f>
        <v>0</v>
      </c>
      <c r="K581" s="202" t="s">
        <v>129</v>
      </c>
      <c r="L581" s="47"/>
      <c r="M581" s="207" t="s">
        <v>19</v>
      </c>
      <c r="N581" s="208" t="s">
        <v>43</v>
      </c>
      <c r="O581" s="87"/>
      <c r="P581" s="209">
        <f>O581*H581</f>
        <v>0</v>
      </c>
      <c r="Q581" s="209">
        <v>0.00012</v>
      </c>
      <c r="R581" s="209">
        <f>Q581*H581</f>
        <v>3.6000000000000001E-05</v>
      </c>
      <c r="S581" s="209">
        <v>0</v>
      </c>
      <c r="T581" s="210">
        <f>S581*H581</f>
        <v>0</v>
      </c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R581" s="211" t="s">
        <v>320</v>
      </c>
      <c r="AT581" s="211" t="s">
        <v>117</v>
      </c>
      <c r="AU581" s="211" t="s">
        <v>79</v>
      </c>
      <c r="AY581" s="20" t="s">
        <v>115</v>
      </c>
      <c r="BE581" s="212">
        <f>IF(N581="základní",J581,0)</f>
        <v>0</v>
      </c>
      <c r="BF581" s="212">
        <f>IF(N581="snížená",J581,0)</f>
        <v>0</v>
      </c>
      <c r="BG581" s="212">
        <f>IF(N581="zákl. přenesená",J581,0)</f>
        <v>0</v>
      </c>
      <c r="BH581" s="212">
        <f>IF(N581="sníž. přenesená",J581,0)</f>
        <v>0</v>
      </c>
      <c r="BI581" s="212">
        <f>IF(N581="nulová",J581,0)</f>
        <v>0</v>
      </c>
      <c r="BJ581" s="20" t="s">
        <v>77</v>
      </c>
      <c r="BK581" s="212">
        <f>ROUND(I581*H581,2)</f>
        <v>0</v>
      </c>
      <c r="BL581" s="20" t="s">
        <v>320</v>
      </c>
      <c r="BM581" s="211" t="s">
        <v>761</v>
      </c>
    </row>
    <row r="582" s="2" customFormat="1">
      <c r="A582" s="41"/>
      <c r="B582" s="42"/>
      <c r="C582" s="43"/>
      <c r="D582" s="213" t="s">
        <v>123</v>
      </c>
      <c r="E582" s="43"/>
      <c r="F582" s="214" t="s">
        <v>762</v>
      </c>
      <c r="G582" s="43"/>
      <c r="H582" s="43"/>
      <c r="I582" s="215"/>
      <c r="J582" s="43"/>
      <c r="K582" s="43"/>
      <c r="L582" s="47"/>
      <c r="M582" s="216"/>
      <c r="N582" s="217"/>
      <c r="O582" s="87"/>
      <c r="P582" s="87"/>
      <c r="Q582" s="87"/>
      <c r="R582" s="87"/>
      <c r="S582" s="87"/>
      <c r="T582" s="88"/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T582" s="20" t="s">
        <v>123</v>
      </c>
      <c r="AU582" s="20" t="s">
        <v>79</v>
      </c>
    </row>
    <row r="583" s="2" customFormat="1">
      <c r="A583" s="41"/>
      <c r="B583" s="42"/>
      <c r="C583" s="43"/>
      <c r="D583" s="218" t="s">
        <v>132</v>
      </c>
      <c r="E583" s="43"/>
      <c r="F583" s="219" t="s">
        <v>763</v>
      </c>
      <c r="G583" s="43"/>
      <c r="H583" s="43"/>
      <c r="I583" s="215"/>
      <c r="J583" s="43"/>
      <c r="K583" s="43"/>
      <c r="L583" s="47"/>
      <c r="M583" s="216"/>
      <c r="N583" s="217"/>
      <c r="O583" s="87"/>
      <c r="P583" s="87"/>
      <c r="Q583" s="87"/>
      <c r="R583" s="87"/>
      <c r="S583" s="87"/>
      <c r="T583" s="88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T583" s="20" t="s">
        <v>132</v>
      </c>
      <c r="AU583" s="20" t="s">
        <v>79</v>
      </c>
    </row>
    <row r="584" s="13" customFormat="1">
      <c r="A584" s="13"/>
      <c r="B584" s="220"/>
      <c r="C584" s="221"/>
      <c r="D584" s="213" t="s">
        <v>134</v>
      </c>
      <c r="E584" s="222" t="s">
        <v>19</v>
      </c>
      <c r="F584" s="223" t="s">
        <v>239</v>
      </c>
      <c r="G584" s="221"/>
      <c r="H584" s="224">
        <v>0.29999999999999999</v>
      </c>
      <c r="I584" s="225"/>
      <c r="J584" s="221"/>
      <c r="K584" s="221"/>
      <c r="L584" s="226"/>
      <c r="M584" s="227"/>
      <c r="N584" s="228"/>
      <c r="O584" s="228"/>
      <c r="P584" s="228"/>
      <c r="Q584" s="228"/>
      <c r="R584" s="228"/>
      <c r="S584" s="228"/>
      <c r="T584" s="229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0" t="s">
        <v>134</v>
      </c>
      <c r="AU584" s="230" t="s">
        <v>79</v>
      </c>
      <c r="AV584" s="13" t="s">
        <v>79</v>
      </c>
      <c r="AW584" s="13" t="s">
        <v>33</v>
      </c>
      <c r="AX584" s="13" t="s">
        <v>77</v>
      </c>
      <c r="AY584" s="230" t="s">
        <v>115</v>
      </c>
    </row>
    <row r="585" s="2" customFormat="1" ht="33" customHeight="1">
      <c r="A585" s="41"/>
      <c r="B585" s="42"/>
      <c r="C585" s="200" t="s">
        <v>764</v>
      </c>
      <c r="D585" s="200" t="s">
        <v>117</v>
      </c>
      <c r="E585" s="201" t="s">
        <v>765</v>
      </c>
      <c r="F585" s="202" t="s">
        <v>766</v>
      </c>
      <c r="G585" s="203" t="s">
        <v>128</v>
      </c>
      <c r="H585" s="204">
        <v>9.75</v>
      </c>
      <c r="I585" s="205"/>
      <c r="J585" s="206">
        <f>ROUND(I585*H585,2)</f>
        <v>0</v>
      </c>
      <c r="K585" s="202" t="s">
        <v>129</v>
      </c>
      <c r="L585" s="47"/>
      <c r="M585" s="207" t="s">
        <v>19</v>
      </c>
      <c r="N585" s="208" t="s">
        <v>43</v>
      </c>
      <c r="O585" s="87"/>
      <c r="P585" s="209">
        <f>O585*H585</f>
        <v>0</v>
      </c>
      <c r="Q585" s="209">
        <v>8.0000000000000007E-05</v>
      </c>
      <c r="R585" s="209">
        <f>Q585*H585</f>
        <v>0.00078000000000000009</v>
      </c>
      <c r="S585" s="209">
        <v>0</v>
      </c>
      <c r="T585" s="210">
        <f>S585*H585</f>
        <v>0</v>
      </c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R585" s="211" t="s">
        <v>320</v>
      </c>
      <c r="AT585" s="211" t="s">
        <v>117</v>
      </c>
      <c r="AU585" s="211" t="s">
        <v>79</v>
      </c>
      <c r="AY585" s="20" t="s">
        <v>115</v>
      </c>
      <c r="BE585" s="212">
        <f>IF(N585="základní",J585,0)</f>
        <v>0</v>
      </c>
      <c r="BF585" s="212">
        <f>IF(N585="snížená",J585,0)</f>
        <v>0</v>
      </c>
      <c r="BG585" s="212">
        <f>IF(N585="zákl. přenesená",J585,0)</f>
        <v>0</v>
      </c>
      <c r="BH585" s="212">
        <f>IF(N585="sníž. přenesená",J585,0)</f>
        <v>0</v>
      </c>
      <c r="BI585" s="212">
        <f>IF(N585="nulová",J585,0)</f>
        <v>0</v>
      </c>
      <c r="BJ585" s="20" t="s">
        <v>77</v>
      </c>
      <c r="BK585" s="212">
        <f>ROUND(I585*H585,2)</f>
        <v>0</v>
      </c>
      <c r="BL585" s="20" t="s">
        <v>320</v>
      </c>
      <c r="BM585" s="211" t="s">
        <v>767</v>
      </c>
    </row>
    <row r="586" s="2" customFormat="1">
      <c r="A586" s="41"/>
      <c r="B586" s="42"/>
      <c r="C586" s="43"/>
      <c r="D586" s="213" t="s">
        <v>123</v>
      </c>
      <c r="E586" s="43"/>
      <c r="F586" s="214" t="s">
        <v>768</v>
      </c>
      <c r="G586" s="43"/>
      <c r="H586" s="43"/>
      <c r="I586" s="215"/>
      <c r="J586" s="43"/>
      <c r="K586" s="43"/>
      <c r="L586" s="47"/>
      <c r="M586" s="216"/>
      <c r="N586" s="217"/>
      <c r="O586" s="87"/>
      <c r="P586" s="87"/>
      <c r="Q586" s="87"/>
      <c r="R586" s="87"/>
      <c r="S586" s="87"/>
      <c r="T586" s="88"/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T586" s="20" t="s">
        <v>123</v>
      </c>
      <c r="AU586" s="20" t="s">
        <v>79</v>
      </c>
    </row>
    <row r="587" s="2" customFormat="1">
      <c r="A587" s="41"/>
      <c r="B587" s="42"/>
      <c r="C587" s="43"/>
      <c r="D587" s="218" t="s">
        <v>132</v>
      </c>
      <c r="E587" s="43"/>
      <c r="F587" s="219" t="s">
        <v>769</v>
      </c>
      <c r="G587" s="43"/>
      <c r="H587" s="43"/>
      <c r="I587" s="215"/>
      <c r="J587" s="43"/>
      <c r="K587" s="43"/>
      <c r="L587" s="47"/>
      <c r="M587" s="216"/>
      <c r="N587" s="217"/>
      <c r="O587" s="87"/>
      <c r="P587" s="87"/>
      <c r="Q587" s="87"/>
      <c r="R587" s="87"/>
      <c r="S587" s="87"/>
      <c r="T587" s="88"/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T587" s="20" t="s">
        <v>132</v>
      </c>
      <c r="AU587" s="20" t="s">
        <v>79</v>
      </c>
    </row>
    <row r="588" s="14" customFormat="1">
      <c r="A588" s="14"/>
      <c r="B588" s="231"/>
      <c r="C588" s="232"/>
      <c r="D588" s="213" t="s">
        <v>134</v>
      </c>
      <c r="E588" s="233" t="s">
        <v>19</v>
      </c>
      <c r="F588" s="234" t="s">
        <v>770</v>
      </c>
      <c r="G588" s="232"/>
      <c r="H588" s="233" t="s">
        <v>19</v>
      </c>
      <c r="I588" s="235"/>
      <c r="J588" s="232"/>
      <c r="K588" s="232"/>
      <c r="L588" s="236"/>
      <c r="M588" s="237"/>
      <c r="N588" s="238"/>
      <c r="O588" s="238"/>
      <c r="P588" s="238"/>
      <c r="Q588" s="238"/>
      <c r="R588" s="238"/>
      <c r="S588" s="238"/>
      <c r="T588" s="239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40" t="s">
        <v>134</v>
      </c>
      <c r="AU588" s="240" t="s">
        <v>79</v>
      </c>
      <c r="AV588" s="14" t="s">
        <v>77</v>
      </c>
      <c r="AW588" s="14" t="s">
        <v>33</v>
      </c>
      <c r="AX588" s="14" t="s">
        <v>72</v>
      </c>
      <c r="AY588" s="240" t="s">
        <v>115</v>
      </c>
    </row>
    <row r="589" s="13" customFormat="1">
      <c r="A589" s="13"/>
      <c r="B589" s="220"/>
      <c r="C589" s="221"/>
      <c r="D589" s="213" t="s">
        <v>134</v>
      </c>
      <c r="E589" s="222" t="s">
        <v>19</v>
      </c>
      <c r="F589" s="223" t="s">
        <v>771</v>
      </c>
      <c r="G589" s="221"/>
      <c r="H589" s="224">
        <v>3.2999999999999998</v>
      </c>
      <c r="I589" s="225"/>
      <c r="J589" s="221"/>
      <c r="K589" s="221"/>
      <c r="L589" s="226"/>
      <c r="M589" s="227"/>
      <c r="N589" s="228"/>
      <c r="O589" s="228"/>
      <c r="P589" s="228"/>
      <c r="Q589" s="228"/>
      <c r="R589" s="228"/>
      <c r="S589" s="228"/>
      <c r="T589" s="229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0" t="s">
        <v>134</v>
      </c>
      <c r="AU589" s="230" t="s">
        <v>79</v>
      </c>
      <c r="AV589" s="13" t="s">
        <v>79</v>
      </c>
      <c r="AW589" s="13" t="s">
        <v>33</v>
      </c>
      <c r="AX589" s="13" t="s">
        <v>72</v>
      </c>
      <c r="AY589" s="230" t="s">
        <v>115</v>
      </c>
    </row>
    <row r="590" s="13" customFormat="1">
      <c r="A590" s="13"/>
      <c r="B590" s="220"/>
      <c r="C590" s="221"/>
      <c r="D590" s="213" t="s">
        <v>134</v>
      </c>
      <c r="E590" s="222" t="s">
        <v>19</v>
      </c>
      <c r="F590" s="223" t="s">
        <v>772</v>
      </c>
      <c r="G590" s="221"/>
      <c r="H590" s="224">
        <v>0.33000000000000002</v>
      </c>
      <c r="I590" s="225"/>
      <c r="J590" s="221"/>
      <c r="K590" s="221"/>
      <c r="L590" s="226"/>
      <c r="M590" s="227"/>
      <c r="N590" s="228"/>
      <c r="O590" s="228"/>
      <c r="P590" s="228"/>
      <c r="Q590" s="228"/>
      <c r="R590" s="228"/>
      <c r="S590" s="228"/>
      <c r="T590" s="229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0" t="s">
        <v>134</v>
      </c>
      <c r="AU590" s="230" t="s">
        <v>79</v>
      </c>
      <c r="AV590" s="13" t="s">
        <v>79</v>
      </c>
      <c r="AW590" s="13" t="s">
        <v>33</v>
      </c>
      <c r="AX590" s="13" t="s">
        <v>72</v>
      </c>
      <c r="AY590" s="230" t="s">
        <v>115</v>
      </c>
    </row>
    <row r="591" s="13" customFormat="1">
      <c r="A591" s="13"/>
      <c r="B591" s="220"/>
      <c r="C591" s="221"/>
      <c r="D591" s="213" t="s">
        <v>134</v>
      </c>
      <c r="E591" s="222" t="s">
        <v>19</v>
      </c>
      <c r="F591" s="223" t="s">
        <v>773</v>
      </c>
      <c r="G591" s="221"/>
      <c r="H591" s="224">
        <v>4.0800000000000001</v>
      </c>
      <c r="I591" s="225"/>
      <c r="J591" s="221"/>
      <c r="K591" s="221"/>
      <c r="L591" s="226"/>
      <c r="M591" s="227"/>
      <c r="N591" s="228"/>
      <c r="O591" s="228"/>
      <c r="P591" s="228"/>
      <c r="Q591" s="228"/>
      <c r="R591" s="228"/>
      <c r="S591" s="228"/>
      <c r="T591" s="229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0" t="s">
        <v>134</v>
      </c>
      <c r="AU591" s="230" t="s">
        <v>79</v>
      </c>
      <c r="AV591" s="13" t="s">
        <v>79</v>
      </c>
      <c r="AW591" s="13" t="s">
        <v>33</v>
      </c>
      <c r="AX591" s="13" t="s">
        <v>72</v>
      </c>
      <c r="AY591" s="230" t="s">
        <v>115</v>
      </c>
    </row>
    <row r="592" s="16" customFormat="1">
      <c r="A592" s="16"/>
      <c r="B592" s="252"/>
      <c r="C592" s="253"/>
      <c r="D592" s="213" t="s">
        <v>134</v>
      </c>
      <c r="E592" s="254" t="s">
        <v>19</v>
      </c>
      <c r="F592" s="255" t="s">
        <v>212</v>
      </c>
      <c r="G592" s="253"/>
      <c r="H592" s="256">
        <v>7.71</v>
      </c>
      <c r="I592" s="257"/>
      <c r="J592" s="253"/>
      <c r="K592" s="253"/>
      <c r="L592" s="258"/>
      <c r="M592" s="259"/>
      <c r="N592" s="260"/>
      <c r="O592" s="260"/>
      <c r="P592" s="260"/>
      <c r="Q592" s="260"/>
      <c r="R592" s="260"/>
      <c r="S592" s="260"/>
      <c r="T592" s="261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T592" s="262" t="s">
        <v>134</v>
      </c>
      <c r="AU592" s="262" t="s">
        <v>79</v>
      </c>
      <c r="AV592" s="16" t="s">
        <v>136</v>
      </c>
      <c r="AW592" s="16" t="s">
        <v>33</v>
      </c>
      <c r="AX592" s="16" t="s">
        <v>72</v>
      </c>
      <c r="AY592" s="262" t="s">
        <v>115</v>
      </c>
    </row>
    <row r="593" s="14" customFormat="1">
      <c r="A593" s="14"/>
      <c r="B593" s="231"/>
      <c r="C593" s="232"/>
      <c r="D593" s="213" t="s">
        <v>134</v>
      </c>
      <c r="E593" s="233" t="s">
        <v>19</v>
      </c>
      <c r="F593" s="234" t="s">
        <v>774</v>
      </c>
      <c r="G593" s="232"/>
      <c r="H593" s="233" t="s">
        <v>19</v>
      </c>
      <c r="I593" s="235"/>
      <c r="J593" s="232"/>
      <c r="K593" s="232"/>
      <c r="L593" s="236"/>
      <c r="M593" s="237"/>
      <c r="N593" s="238"/>
      <c r="O593" s="238"/>
      <c r="P593" s="238"/>
      <c r="Q593" s="238"/>
      <c r="R593" s="238"/>
      <c r="S593" s="238"/>
      <c r="T593" s="239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40" t="s">
        <v>134</v>
      </c>
      <c r="AU593" s="240" t="s">
        <v>79</v>
      </c>
      <c r="AV593" s="14" t="s">
        <v>77</v>
      </c>
      <c r="AW593" s="14" t="s">
        <v>33</v>
      </c>
      <c r="AX593" s="14" t="s">
        <v>72</v>
      </c>
      <c r="AY593" s="240" t="s">
        <v>115</v>
      </c>
    </row>
    <row r="594" s="13" customFormat="1">
      <c r="A594" s="13"/>
      <c r="B594" s="220"/>
      <c r="C594" s="221"/>
      <c r="D594" s="213" t="s">
        <v>134</v>
      </c>
      <c r="E594" s="222" t="s">
        <v>19</v>
      </c>
      <c r="F594" s="223" t="s">
        <v>775</v>
      </c>
      <c r="G594" s="221"/>
      <c r="H594" s="224">
        <v>2.04</v>
      </c>
      <c r="I594" s="225"/>
      <c r="J594" s="221"/>
      <c r="K594" s="221"/>
      <c r="L594" s="226"/>
      <c r="M594" s="227"/>
      <c r="N594" s="228"/>
      <c r="O594" s="228"/>
      <c r="P594" s="228"/>
      <c r="Q594" s="228"/>
      <c r="R594" s="228"/>
      <c r="S594" s="228"/>
      <c r="T594" s="229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0" t="s">
        <v>134</v>
      </c>
      <c r="AU594" s="230" t="s">
        <v>79</v>
      </c>
      <c r="AV594" s="13" t="s">
        <v>79</v>
      </c>
      <c r="AW594" s="13" t="s">
        <v>33</v>
      </c>
      <c r="AX594" s="13" t="s">
        <v>72</v>
      </c>
      <c r="AY594" s="230" t="s">
        <v>115</v>
      </c>
    </row>
    <row r="595" s="16" customFormat="1">
      <c r="A595" s="16"/>
      <c r="B595" s="252"/>
      <c r="C595" s="253"/>
      <c r="D595" s="213" t="s">
        <v>134</v>
      </c>
      <c r="E595" s="254" t="s">
        <v>19</v>
      </c>
      <c r="F595" s="255" t="s">
        <v>212</v>
      </c>
      <c r="G595" s="253"/>
      <c r="H595" s="256">
        <v>2.04</v>
      </c>
      <c r="I595" s="257"/>
      <c r="J595" s="253"/>
      <c r="K595" s="253"/>
      <c r="L595" s="258"/>
      <c r="M595" s="259"/>
      <c r="N595" s="260"/>
      <c r="O595" s="260"/>
      <c r="P595" s="260"/>
      <c r="Q595" s="260"/>
      <c r="R595" s="260"/>
      <c r="S595" s="260"/>
      <c r="T595" s="261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T595" s="262" t="s">
        <v>134</v>
      </c>
      <c r="AU595" s="262" t="s">
        <v>79</v>
      </c>
      <c r="AV595" s="16" t="s">
        <v>136</v>
      </c>
      <c r="AW595" s="16" t="s">
        <v>33</v>
      </c>
      <c r="AX595" s="16" t="s">
        <v>72</v>
      </c>
      <c r="AY595" s="262" t="s">
        <v>115</v>
      </c>
    </row>
    <row r="596" s="15" customFormat="1">
      <c r="A596" s="15"/>
      <c r="B596" s="241"/>
      <c r="C596" s="242"/>
      <c r="D596" s="213" t="s">
        <v>134</v>
      </c>
      <c r="E596" s="243" t="s">
        <v>19</v>
      </c>
      <c r="F596" s="244" t="s">
        <v>151</v>
      </c>
      <c r="G596" s="242"/>
      <c r="H596" s="245">
        <v>9.75</v>
      </c>
      <c r="I596" s="246"/>
      <c r="J596" s="242"/>
      <c r="K596" s="242"/>
      <c r="L596" s="247"/>
      <c r="M596" s="248"/>
      <c r="N596" s="249"/>
      <c r="O596" s="249"/>
      <c r="P596" s="249"/>
      <c r="Q596" s="249"/>
      <c r="R596" s="249"/>
      <c r="S596" s="249"/>
      <c r="T596" s="250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51" t="s">
        <v>134</v>
      </c>
      <c r="AU596" s="251" t="s">
        <v>79</v>
      </c>
      <c r="AV596" s="15" t="s">
        <v>121</v>
      </c>
      <c r="AW596" s="15" t="s">
        <v>33</v>
      </c>
      <c r="AX596" s="15" t="s">
        <v>77</v>
      </c>
      <c r="AY596" s="251" t="s">
        <v>115</v>
      </c>
    </row>
    <row r="597" s="2" customFormat="1" ht="24.15" customHeight="1">
      <c r="A597" s="41"/>
      <c r="B597" s="42"/>
      <c r="C597" s="200" t="s">
        <v>776</v>
      </c>
      <c r="D597" s="200" t="s">
        <v>117</v>
      </c>
      <c r="E597" s="201" t="s">
        <v>777</v>
      </c>
      <c r="F597" s="202" t="s">
        <v>778</v>
      </c>
      <c r="G597" s="203" t="s">
        <v>128</v>
      </c>
      <c r="H597" s="204">
        <v>7.71</v>
      </c>
      <c r="I597" s="205"/>
      <c r="J597" s="206">
        <f>ROUND(I597*H597,2)</f>
        <v>0</v>
      </c>
      <c r="K597" s="202" t="s">
        <v>129</v>
      </c>
      <c r="L597" s="47"/>
      <c r="M597" s="207" t="s">
        <v>19</v>
      </c>
      <c r="N597" s="208" t="s">
        <v>43</v>
      </c>
      <c r="O597" s="87"/>
      <c r="P597" s="209">
        <f>O597*H597</f>
        <v>0</v>
      </c>
      <c r="Q597" s="209">
        <v>0</v>
      </c>
      <c r="R597" s="209">
        <f>Q597*H597</f>
        <v>0</v>
      </c>
      <c r="S597" s="209">
        <v>0</v>
      </c>
      <c r="T597" s="210">
        <f>S597*H597</f>
        <v>0</v>
      </c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R597" s="211" t="s">
        <v>320</v>
      </c>
      <c r="AT597" s="211" t="s">
        <v>117</v>
      </c>
      <c r="AU597" s="211" t="s">
        <v>79</v>
      </c>
      <c r="AY597" s="20" t="s">
        <v>115</v>
      </c>
      <c r="BE597" s="212">
        <f>IF(N597="základní",J597,0)</f>
        <v>0</v>
      </c>
      <c r="BF597" s="212">
        <f>IF(N597="snížená",J597,0)</f>
        <v>0</v>
      </c>
      <c r="BG597" s="212">
        <f>IF(N597="zákl. přenesená",J597,0)</f>
        <v>0</v>
      </c>
      <c r="BH597" s="212">
        <f>IF(N597="sníž. přenesená",J597,0)</f>
        <v>0</v>
      </c>
      <c r="BI597" s="212">
        <f>IF(N597="nulová",J597,0)</f>
        <v>0</v>
      </c>
      <c r="BJ597" s="20" t="s">
        <v>77</v>
      </c>
      <c r="BK597" s="212">
        <f>ROUND(I597*H597,2)</f>
        <v>0</v>
      </c>
      <c r="BL597" s="20" t="s">
        <v>320</v>
      </c>
      <c r="BM597" s="211" t="s">
        <v>779</v>
      </c>
    </row>
    <row r="598" s="2" customFormat="1">
      <c r="A598" s="41"/>
      <c r="B598" s="42"/>
      <c r="C598" s="43"/>
      <c r="D598" s="213" t="s">
        <v>123</v>
      </c>
      <c r="E598" s="43"/>
      <c r="F598" s="214" t="s">
        <v>778</v>
      </c>
      <c r="G598" s="43"/>
      <c r="H598" s="43"/>
      <c r="I598" s="215"/>
      <c r="J598" s="43"/>
      <c r="K598" s="43"/>
      <c r="L598" s="47"/>
      <c r="M598" s="216"/>
      <c r="N598" s="217"/>
      <c r="O598" s="87"/>
      <c r="P598" s="87"/>
      <c r="Q598" s="87"/>
      <c r="R598" s="87"/>
      <c r="S598" s="87"/>
      <c r="T598" s="88"/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T598" s="20" t="s">
        <v>123</v>
      </c>
      <c r="AU598" s="20" t="s">
        <v>79</v>
      </c>
    </row>
    <row r="599" s="2" customFormat="1">
      <c r="A599" s="41"/>
      <c r="B599" s="42"/>
      <c r="C599" s="43"/>
      <c r="D599" s="218" t="s">
        <v>132</v>
      </c>
      <c r="E599" s="43"/>
      <c r="F599" s="219" t="s">
        <v>780</v>
      </c>
      <c r="G599" s="43"/>
      <c r="H599" s="43"/>
      <c r="I599" s="215"/>
      <c r="J599" s="43"/>
      <c r="K599" s="43"/>
      <c r="L599" s="47"/>
      <c r="M599" s="216"/>
      <c r="N599" s="217"/>
      <c r="O599" s="87"/>
      <c r="P599" s="87"/>
      <c r="Q599" s="87"/>
      <c r="R599" s="87"/>
      <c r="S599" s="87"/>
      <c r="T599" s="88"/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T599" s="20" t="s">
        <v>132</v>
      </c>
      <c r="AU599" s="20" t="s">
        <v>79</v>
      </c>
    </row>
    <row r="600" s="13" customFormat="1">
      <c r="A600" s="13"/>
      <c r="B600" s="220"/>
      <c r="C600" s="221"/>
      <c r="D600" s="213" t="s">
        <v>134</v>
      </c>
      <c r="E600" s="222" t="s">
        <v>19</v>
      </c>
      <c r="F600" s="223" t="s">
        <v>771</v>
      </c>
      <c r="G600" s="221"/>
      <c r="H600" s="224">
        <v>3.2999999999999998</v>
      </c>
      <c r="I600" s="225"/>
      <c r="J600" s="221"/>
      <c r="K600" s="221"/>
      <c r="L600" s="226"/>
      <c r="M600" s="227"/>
      <c r="N600" s="228"/>
      <c r="O600" s="228"/>
      <c r="P600" s="228"/>
      <c r="Q600" s="228"/>
      <c r="R600" s="228"/>
      <c r="S600" s="228"/>
      <c r="T600" s="229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0" t="s">
        <v>134</v>
      </c>
      <c r="AU600" s="230" t="s">
        <v>79</v>
      </c>
      <c r="AV600" s="13" t="s">
        <v>79</v>
      </c>
      <c r="AW600" s="13" t="s">
        <v>33</v>
      </c>
      <c r="AX600" s="13" t="s">
        <v>72</v>
      </c>
      <c r="AY600" s="230" t="s">
        <v>115</v>
      </c>
    </row>
    <row r="601" s="13" customFormat="1">
      <c r="A601" s="13"/>
      <c r="B601" s="220"/>
      <c r="C601" s="221"/>
      <c r="D601" s="213" t="s">
        <v>134</v>
      </c>
      <c r="E601" s="222" t="s">
        <v>19</v>
      </c>
      <c r="F601" s="223" t="s">
        <v>772</v>
      </c>
      <c r="G601" s="221"/>
      <c r="H601" s="224">
        <v>0.33000000000000002</v>
      </c>
      <c r="I601" s="225"/>
      <c r="J601" s="221"/>
      <c r="K601" s="221"/>
      <c r="L601" s="226"/>
      <c r="M601" s="227"/>
      <c r="N601" s="228"/>
      <c r="O601" s="228"/>
      <c r="P601" s="228"/>
      <c r="Q601" s="228"/>
      <c r="R601" s="228"/>
      <c r="S601" s="228"/>
      <c r="T601" s="229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0" t="s">
        <v>134</v>
      </c>
      <c r="AU601" s="230" t="s">
        <v>79</v>
      </c>
      <c r="AV601" s="13" t="s">
        <v>79</v>
      </c>
      <c r="AW601" s="13" t="s">
        <v>33</v>
      </c>
      <c r="AX601" s="13" t="s">
        <v>72</v>
      </c>
      <c r="AY601" s="230" t="s">
        <v>115</v>
      </c>
    </row>
    <row r="602" s="13" customFormat="1">
      <c r="A602" s="13"/>
      <c r="B602" s="220"/>
      <c r="C602" s="221"/>
      <c r="D602" s="213" t="s">
        <v>134</v>
      </c>
      <c r="E602" s="222" t="s">
        <v>19</v>
      </c>
      <c r="F602" s="223" t="s">
        <v>773</v>
      </c>
      <c r="G602" s="221"/>
      <c r="H602" s="224">
        <v>4.0800000000000001</v>
      </c>
      <c r="I602" s="225"/>
      <c r="J602" s="221"/>
      <c r="K602" s="221"/>
      <c r="L602" s="226"/>
      <c r="M602" s="227"/>
      <c r="N602" s="228"/>
      <c r="O602" s="228"/>
      <c r="P602" s="228"/>
      <c r="Q602" s="228"/>
      <c r="R602" s="228"/>
      <c r="S602" s="228"/>
      <c r="T602" s="229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0" t="s">
        <v>134</v>
      </c>
      <c r="AU602" s="230" t="s">
        <v>79</v>
      </c>
      <c r="AV602" s="13" t="s">
        <v>79</v>
      </c>
      <c r="AW602" s="13" t="s">
        <v>33</v>
      </c>
      <c r="AX602" s="13" t="s">
        <v>72</v>
      </c>
      <c r="AY602" s="230" t="s">
        <v>115</v>
      </c>
    </row>
    <row r="603" s="15" customFormat="1">
      <c r="A603" s="15"/>
      <c r="B603" s="241"/>
      <c r="C603" s="242"/>
      <c r="D603" s="213" t="s">
        <v>134</v>
      </c>
      <c r="E603" s="243" t="s">
        <v>19</v>
      </c>
      <c r="F603" s="244" t="s">
        <v>151</v>
      </c>
      <c r="G603" s="242"/>
      <c r="H603" s="245">
        <v>7.71</v>
      </c>
      <c r="I603" s="246"/>
      <c r="J603" s="242"/>
      <c r="K603" s="242"/>
      <c r="L603" s="247"/>
      <c r="M603" s="248"/>
      <c r="N603" s="249"/>
      <c r="O603" s="249"/>
      <c r="P603" s="249"/>
      <c r="Q603" s="249"/>
      <c r="R603" s="249"/>
      <c r="S603" s="249"/>
      <c r="T603" s="250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51" t="s">
        <v>134</v>
      </c>
      <c r="AU603" s="251" t="s">
        <v>79</v>
      </c>
      <c r="AV603" s="15" t="s">
        <v>121</v>
      </c>
      <c r="AW603" s="15" t="s">
        <v>33</v>
      </c>
      <c r="AX603" s="15" t="s">
        <v>77</v>
      </c>
      <c r="AY603" s="251" t="s">
        <v>115</v>
      </c>
    </row>
    <row r="604" s="2" customFormat="1" ht="24.15" customHeight="1">
      <c r="A604" s="41"/>
      <c r="B604" s="42"/>
      <c r="C604" s="200" t="s">
        <v>781</v>
      </c>
      <c r="D604" s="200" t="s">
        <v>117</v>
      </c>
      <c r="E604" s="201" t="s">
        <v>782</v>
      </c>
      <c r="F604" s="202" t="s">
        <v>783</v>
      </c>
      <c r="G604" s="203" t="s">
        <v>128</v>
      </c>
      <c r="H604" s="204">
        <v>9.75</v>
      </c>
      <c r="I604" s="205"/>
      <c r="J604" s="206">
        <f>ROUND(I604*H604,2)</f>
        <v>0</v>
      </c>
      <c r="K604" s="202" t="s">
        <v>129</v>
      </c>
      <c r="L604" s="47"/>
      <c r="M604" s="207" t="s">
        <v>19</v>
      </c>
      <c r="N604" s="208" t="s">
        <v>43</v>
      </c>
      <c r="O604" s="87"/>
      <c r="P604" s="209">
        <f>O604*H604</f>
        <v>0</v>
      </c>
      <c r="Q604" s="209">
        <v>0.00013999999999999999</v>
      </c>
      <c r="R604" s="209">
        <f>Q604*H604</f>
        <v>0.0013649999999999999</v>
      </c>
      <c r="S604" s="209">
        <v>0</v>
      </c>
      <c r="T604" s="210">
        <f>S604*H604</f>
        <v>0</v>
      </c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R604" s="211" t="s">
        <v>320</v>
      </c>
      <c r="AT604" s="211" t="s">
        <v>117</v>
      </c>
      <c r="AU604" s="211" t="s">
        <v>79</v>
      </c>
      <c r="AY604" s="20" t="s">
        <v>115</v>
      </c>
      <c r="BE604" s="212">
        <f>IF(N604="základní",J604,0)</f>
        <v>0</v>
      </c>
      <c r="BF604" s="212">
        <f>IF(N604="snížená",J604,0)</f>
        <v>0</v>
      </c>
      <c r="BG604" s="212">
        <f>IF(N604="zákl. přenesená",J604,0)</f>
        <v>0</v>
      </c>
      <c r="BH604" s="212">
        <f>IF(N604="sníž. přenesená",J604,0)</f>
        <v>0</v>
      </c>
      <c r="BI604" s="212">
        <f>IF(N604="nulová",J604,0)</f>
        <v>0</v>
      </c>
      <c r="BJ604" s="20" t="s">
        <v>77</v>
      </c>
      <c r="BK604" s="212">
        <f>ROUND(I604*H604,2)</f>
        <v>0</v>
      </c>
      <c r="BL604" s="20" t="s">
        <v>320</v>
      </c>
      <c r="BM604" s="211" t="s">
        <v>784</v>
      </c>
    </row>
    <row r="605" s="2" customFormat="1">
      <c r="A605" s="41"/>
      <c r="B605" s="42"/>
      <c r="C605" s="43"/>
      <c r="D605" s="213" t="s">
        <v>123</v>
      </c>
      <c r="E605" s="43"/>
      <c r="F605" s="214" t="s">
        <v>785</v>
      </c>
      <c r="G605" s="43"/>
      <c r="H605" s="43"/>
      <c r="I605" s="215"/>
      <c r="J605" s="43"/>
      <c r="K605" s="43"/>
      <c r="L605" s="47"/>
      <c r="M605" s="216"/>
      <c r="N605" s="217"/>
      <c r="O605" s="87"/>
      <c r="P605" s="87"/>
      <c r="Q605" s="87"/>
      <c r="R605" s="87"/>
      <c r="S605" s="87"/>
      <c r="T605" s="88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T605" s="20" t="s">
        <v>123</v>
      </c>
      <c r="AU605" s="20" t="s">
        <v>79</v>
      </c>
    </row>
    <row r="606" s="2" customFormat="1">
      <c r="A606" s="41"/>
      <c r="B606" s="42"/>
      <c r="C606" s="43"/>
      <c r="D606" s="218" t="s">
        <v>132</v>
      </c>
      <c r="E606" s="43"/>
      <c r="F606" s="219" t="s">
        <v>786</v>
      </c>
      <c r="G606" s="43"/>
      <c r="H606" s="43"/>
      <c r="I606" s="215"/>
      <c r="J606" s="43"/>
      <c r="K606" s="43"/>
      <c r="L606" s="47"/>
      <c r="M606" s="216"/>
      <c r="N606" s="217"/>
      <c r="O606" s="87"/>
      <c r="P606" s="87"/>
      <c r="Q606" s="87"/>
      <c r="R606" s="87"/>
      <c r="S606" s="87"/>
      <c r="T606" s="88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T606" s="20" t="s">
        <v>132</v>
      </c>
      <c r="AU606" s="20" t="s">
        <v>79</v>
      </c>
    </row>
    <row r="607" s="14" customFormat="1">
      <c r="A607" s="14"/>
      <c r="B607" s="231"/>
      <c r="C607" s="232"/>
      <c r="D607" s="213" t="s">
        <v>134</v>
      </c>
      <c r="E607" s="233" t="s">
        <v>19</v>
      </c>
      <c r="F607" s="234" t="s">
        <v>770</v>
      </c>
      <c r="G607" s="232"/>
      <c r="H607" s="233" t="s">
        <v>19</v>
      </c>
      <c r="I607" s="235"/>
      <c r="J607" s="232"/>
      <c r="K607" s="232"/>
      <c r="L607" s="236"/>
      <c r="M607" s="237"/>
      <c r="N607" s="238"/>
      <c r="O607" s="238"/>
      <c r="P607" s="238"/>
      <c r="Q607" s="238"/>
      <c r="R607" s="238"/>
      <c r="S607" s="238"/>
      <c r="T607" s="239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40" t="s">
        <v>134</v>
      </c>
      <c r="AU607" s="240" t="s">
        <v>79</v>
      </c>
      <c r="AV607" s="14" t="s">
        <v>77</v>
      </c>
      <c r="AW607" s="14" t="s">
        <v>33</v>
      </c>
      <c r="AX607" s="14" t="s">
        <v>72</v>
      </c>
      <c r="AY607" s="240" t="s">
        <v>115</v>
      </c>
    </row>
    <row r="608" s="13" customFormat="1">
      <c r="A608" s="13"/>
      <c r="B608" s="220"/>
      <c r="C608" s="221"/>
      <c r="D608" s="213" t="s">
        <v>134</v>
      </c>
      <c r="E608" s="222" t="s">
        <v>19</v>
      </c>
      <c r="F608" s="223" t="s">
        <v>771</v>
      </c>
      <c r="G608" s="221"/>
      <c r="H608" s="224">
        <v>3.2999999999999998</v>
      </c>
      <c r="I608" s="225"/>
      <c r="J608" s="221"/>
      <c r="K608" s="221"/>
      <c r="L608" s="226"/>
      <c r="M608" s="227"/>
      <c r="N608" s="228"/>
      <c r="O608" s="228"/>
      <c r="P608" s="228"/>
      <c r="Q608" s="228"/>
      <c r="R608" s="228"/>
      <c r="S608" s="228"/>
      <c r="T608" s="229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0" t="s">
        <v>134</v>
      </c>
      <c r="AU608" s="230" t="s">
        <v>79</v>
      </c>
      <c r="AV608" s="13" t="s">
        <v>79</v>
      </c>
      <c r="AW608" s="13" t="s">
        <v>33</v>
      </c>
      <c r="AX608" s="13" t="s">
        <v>72</v>
      </c>
      <c r="AY608" s="230" t="s">
        <v>115</v>
      </c>
    </row>
    <row r="609" s="13" customFormat="1">
      <c r="A609" s="13"/>
      <c r="B609" s="220"/>
      <c r="C609" s="221"/>
      <c r="D609" s="213" t="s">
        <v>134</v>
      </c>
      <c r="E609" s="222" t="s">
        <v>19</v>
      </c>
      <c r="F609" s="223" t="s">
        <v>772</v>
      </c>
      <c r="G609" s="221"/>
      <c r="H609" s="224">
        <v>0.33000000000000002</v>
      </c>
      <c r="I609" s="225"/>
      <c r="J609" s="221"/>
      <c r="K609" s="221"/>
      <c r="L609" s="226"/>
      <c r="M609" s="227"/>
      <c r="N609" s="228"/>
      <c r="O609" s="228"/>
      <c r="P609" s="228"/>
      <c r="Q609" s="228"/>
      <c r="R609" s="228"/>
      <c r="S609" s="228"/>
      <c r="T609" s="229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0" t="s">
        <v>134</v>
      </c>
      <c r="AU609" s="230" t="s">
        <v>79</v>
      </c>
      <c r="AV609" s="13" t="s">
        <v>79</v>
      </c>
      <c r="AW609" s="13" t="s">
        <v>33</v>
      </c>
      <c r="AX609" s="13" t="s">
        <v>72</v>
      </c>
      <c r="AY609" s="230" t="s">
        <v>115</v>
      </c>
    </row>
    <row r="610" s="13" customFormat="1">
      <c r="A610" s="13"/>
      <c r="B610" s="220"/>
      <c r="C610" s="221"/>
      <c r="D610" s="213" t="s">
        <v>134</v>
      </c>
      <c r="E610" s="222" t="s">
        <v>19</v>
      </c>
      <c r="F610" s="223" t="s">
        <v>773</v>
      </c>
      <c r="G610" s="221"/>
      <c r="H610" s="224">
        <v>4.0800000000000001</v>
      </c>
      <c r="I610" s="225"/>
      <c r="J610" s="221"/>
      <c r="K610" s="221"/>
      <c r="L610" s="226"/>
      <c r="M610" s="227"/>
      <c r="N610" s="228"/>
      <c r="O610" s="228"/>
      <c r="P610" s="228"/>
      <c r="Q610" s="228"/>
      <c r="R610" s="228"/>
      <c r="S610" s="228"/>
      <c r="T610" s="229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0" t="s">
        <v>134</v>
      </c>
      <c r="AU610" s="230" t="s">
        <v>79</v>
      </c>
      <c r="AV610" s="13" t="s">
        <v>79</v>
      </c>
      <c r="AW610" s="13" t="s">
        <v>33</v>
      </c>
      <c r="AX610" s="13" t="s">
        <v>72</v>
      </c>
      <c r="AY610" s="230" t="s">
        <v>115</v>
      </c>
    </row>
    <row r="611" s="16" customFormat="1">
      <c r="A611" s="16"/>
      <c r="B611" s="252"/>
      <c r="C611" s="253"/>
      <c r="D611" s="213" t="s">
        <v>134</v>
      </c>
      <c r="E611" s="254" t="s">
        <v>19</v>
      </c>
      <c r="F611" s="255" t="s">
        <v>212</v>
      </c>
      <c r="G611" s="253"/>
      <c r="H611" s="256">
        <v>7.71</v>
      </c>
      <c r="I611" s="257"/>
      <c r="J611" s="253"/>
      <c r="K611" s="253"/>
      <c r="L611" s="258"/>
      <c r="M611" s="259"/>
      <c r="N611" s="260"/>
      <c r="O611" s="260"/>
      <c r="P611" s="260"/>
      <c r="Q611" s="260"/>
      <c r="R611" s="260"/>
      <c r="S611" s="260"/>
      <c r="T611" s="261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T611" s="262" t="s">
        <v>134</v>
      </c>
      <c r="AU611" s="262" t="s">
        <v>79</v>
      </c>
      <c r="AV611" s="16" t="s">
        <v>136</v>
      </c>
      <c r="AW611" s="16" t="s">
        <v>33</v>
      </c>
      <c r="AX611" s="16" t="s">
        <v>72</v>
      </c>
      <c r="AY611" s="262" t="s">
        <v>115</v>
      </c>
    </row>
    <row r="612" s="14" customFormat="1">
      <c r="A612" s="14"/>
      <c r="B612" s="231"/>
      <c r="C612" s="232"/>
      <c r="D612" s="213" t="s">
        <v>134</v>
      </c>
      <c r="E612" s="233" t="s">
        <v>19</v>
      </c>
      <c r="F612" s="234" t="s">
        <v>774</v>
      </c>
      <c r="G612" s="232"/>
      <c r="H612" s="233" t="s">
        <v>19</v>
      </c>
      <c r="I612" s="235"/>
      <c r="J612" s="232"/>
      <c r="K612" s="232"/>
      <c r="L612" s="236"/>
      <c r="M612" s="237"/>
      <c r="N612" s="238"/>
      <c r="O612" s="238"/>
      <c r="P612" s="238"/>
      <c r="Q612" s="238"/>
      <c r="R612" s="238"/>
      <c r="S612" s="238"/>
      <c r="T612" s="239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40" t="s">
        <v>134</v>
      </c>
      <c r="AU612" s="240" t="s">
        <v>79</v>
      </c>
      <c r="AV612" s="14" t="s">
        <v>77</v>
      </c>
      <c r="AW612" s="14" t="s">
        <v>33</v>
      </c>
      <c r="AX612" s="14" t="s">
        <v>72</v>
      </c>
      <c r="AY612" s="240" t="s">
        <v>115</v>
      </c>
    </row>
    <row r="613" s="13" customFormat="1">
      <c r="A613" s="13"/>
      <c r="B613" s="220"/>
      <c r="C613" s="221"/>
      <c r="D613" s="213" t="s">
        <v>134</v>
      </c>
      <c r="E613" s="222" t="s">
        <v>19</v>
      </c>
      <c r="F613" s="223" t="s">
        <v>775</v>
      </c>
      <c r="G613" s="221"/>
      <c r="H613" s="224">
        <v>2.04</v>
      </c>
      <c r="I613" s="225"/>
      <c r="J613" s="221"/>
      <c r="K613" s="221"/>
      <c r="L613" s="226"/>
      <c r="M613" s="227"/>
      <c r="N613" s="228"/>
      <c r="O613" s="228"/>
      <c r="P613" s="228"/>
      <c r="Q613" s="228"/>
      <c r="R613" s="228"/>
      <c r="S613" s="228"/>
      <c r="T613" s="229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30" t="s">
        <v>134</v>
      </c>
      <c r="AU613" s="230" t="s">
        <v>79</v>
      </c>
      <c r="AV613" s="13" t="s">
        <v>79</v>
      </c>
      <c r="AW613" s="13" t="s">
        <v>33</v>
      </c>
      <c r="AX613" s="13" t="s">
        <v>72</v>
      </c>
      <c r="AY613" s="230" t="s">
        <v>115</v>
      </c>
    </row>
    <row r="614" s="16" customFormat="1">
      <c r="A614" s="16"/>
      <c r="B614" s="252"/>
      <c r="C614" s="253"/>
      <c r="D614" s="213" t="s">
        <v>134</v>
      </c>
      <c r="E614" s="254" t="s">
        <v>19</v>
      </c>
      <c r="F614" s="255" t="s">
        <v>212</v>
      </c>
      <c r="G614" s="253"/>
      <c r="H614" s="256">
        <v>2.04</v>
      </c>
      <c r="I614" s="257"/>
      <c r="J614" s="253"/>
      <c r="K614" s="253"/>
      <c r="L614" s="258"/>
      <c r="M614" s="259"/>
      <c r="N614" s="260"/>
      <c r="O614" s="260"/>
      <c r="P614" s="260"/>
      <c r="Q614" s="260"/>
      <c r="R614" s="260"/>
      <c r="S614" s="260"/>
      <c r="T614" s="261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T614" s="262" t="s">
        <v>134</v>
      </c>
      <c r="AU614" s="262" t="s">
        <v>79</v>
      </c>
      <c r="AV614" s="16" t="s">
        <v>136</v>
      </c>
      <c r="AW614" s="16" t="s">
        <v>33</v>
      </c>
      <c r="AX614" s="16" t="s">
        <v>72</v>
      </c>
      <c r="AY614" s="262" t="s">
        <v>115</v>
      </c>
    </row>
    <row r="615" s="15" customFormat="1">
      <c r="A615" s="15"/>
      <c r="B615" s="241"/>
      <c r="C615" s="242"/>
      <c r="D615" s="213" t="s">
        <v>134</v>
      </c>
      <c r="E615" s="243" t="s">
        <v>19</v>
      </c>
      <c r="F615" s="244" t="s">
        <v>151</v>
      </c>
      <c r="G615" s="242"/>
      <c r="H615" s="245">
        <v>9.75</v>
      </c>
      <c r="I615" s="246"/>
      <c r="J615" s="242"/>
      <c r="K615" s="242"/>
      <c r="L615" s="247"/>
      <c r="M615" s="248"/>
      <c r="N615" s="249"/>
      <c r="O615" s="249"/>
      <c r="P615" s="249"/>
      <c r="Q615" s="249"/>
      <c r="R615" s="249"/>
      <c r="S615" s="249"/>
      <c r="T615" s="250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51" t="s">
        <v>134</v>
      </c>
      <c r="AU615" s="251" t="s">
        <v>79</v>
      </c>
      <c r="AV615" s="15" t="s">
        <v>121</v>
      </c>
      <c r="AW615" s="15" t="s">
        <v>33</v>
      </c>
      <c r="AX615" s="15" t="s">
        <v>77</v>
      </c>
      <c r="AY615" s="251" t="s">
        <v>115</v>
      </c>
    </row>
    <row r="616" s="2" customFormat="1" ht="24.15" customHeight="1">
      <c r="A616" s="41"/>
      <c r="B616" s="42"/>
      <c r="C616" s="200" t="s">
        <v>787</v>
      </c>
      <c r="D616" s="200" t="s">
        <v>117</v>
      </c>
      <c r="E616" s="201" t="s">
        <v>788</v>
      </c>
      <c r="F616" s="202" t="s">
        <v>789</v>
      </c>
      <c r="G616" s="203" t="s">
        <v>128</v>
      </c>
      <c r="H616" s="204">
        <v>9.75</v>
      </c>
      <c r="I616" s="205"/>
      <c r="J616" s="206">
        <f>ROUND(I616*H616,2)</f>
        <v>0</v>
      </c>
      <c r="K616" s="202" t="s">
        <v>129</v>
      </c>
      <c r="L616" s="47"/>
      <c r="M616" s="207" t="s">
        <v>19</v>
      </c>
      <c r="N616" s="208" t="s">
        <v>43</v>
      </c>
      <c r="O616" s="87"/>
      <c r="P616" s="209">
        <f>O616*H616</f>
        <v>0</v>
      </c>
      <c r="Q616" s="209">
        <v>0.00012999999999999999</v>
      </c>
      <c r="R616" s="209">
        <f>Q616*H616</f>
        <v>0.0012675</v>
      </c>
      <c r="S616" s="209">
        <v>0</v>
      </c>
      <c r="T616" s="210">
        <f>S616*H616</f>
        <v>0</v>
      </c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R616" s="211" t="s">
        <v>320</v>
      </c>
      <c r="AT616" s="211" t="s">
        <v>117</v>
      </c>
      <c r="AU616" s="211" t="s">
        <v>79</v>
      </c>
      <c r="AY616" s="20" t="s">
        <v>115</v>
      </c>
      <c r="BE616" s="212">
        <f>IF(N616="základní",J616,0)</f>
        <v>0</v>
      </c>
      <c r="BF616" s="212">
        <f>IF(N616="snížená",J616,0)</f>
        <v>0</v>
      </c>
      <c r="BG616" s="212">
        <f>IF(N616="zákl. přenesená",J616,0)</f>
        <v>0</v>
      </c>
      <c r="BH616" s="212">
        <f>IF(N616="sníž. přenesená",J616,0)</f>
        <v>0</v>
      </c>
      <c r="BI616" s="212">
        <f>IF(N616="nulová",J616,0)</f>
        <v>0</v>
      </c>
      <c r="BJ616" s="20" t="s">
        <v>77</v>
      </c>
      <c r="BK616" s="212">
        <f>ROUND(I616*H616,2)</f>
        <v>0</v>
      </c>
      <c r="BL616" s="20" t="s">
        <v>320</v>
      </c>
      <c r="BM616" s="211" t="s">
        <v>790</v>
      </c>
    </row>
    <row r="617" s="2" customFormat="1">
      <c r="A617" s="41"/>
      <c r="B617" s="42"/>
      <c r="C617" s="43"/>
      <c r="D617" s="213" t="s">
        <v>123</v>
      </c>
      <c r="E617" s="43"/>
      <c r="F617" s="214" t="s">
        <v>791</v>
      </c>
      <c r="G617" s="43"/>
      <c r="H617" s="43"/>
      <c r="I617" s="215"/>
      <c r="J617" s="43"/>
      <c r="K617" s="43"/>
      <c r="L617" s="47"/>
      <c r="M617" s="216"/>
      <c r="N617" s="217"/>
      <c r="O617" s="87"/>
      <c r="P617" s="87"/>
      <c r="Q617" s="87"/>
      <c r="R617" s="87"/>
      <c r="S617" s="87"/>
      <c r="T617" s="88"/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T617" s="20" t="s">
        <v>123</v>
      </c>
      <c r="AU617" s="20" t="s">
        <v>79</v>
      </c>
    </row>
    <row r="618" s="2" customFormat="1">
      <c r="A618" s="41"/>
      <c r="B618" s="42"/>
      <c r="C618" s="43"/>
      <c r="D618" s="218" t="s">
        <v>132</v>
      </c>
      <c r="E618" s="43"/>
      <c r="F618" s="219" t="s">
        <v>792</v>
      </c>
      <c r="G618" s="43"/>
      <c r="H618" s="43"/>
      <c r="I618" s="215"/>
      <c r="J618" s="43"/>
      <c r="K618" s="43"/>
      <c r="L618" s="47"/>
      <c r="M618" s="216"/>
      <c r="N618" s="217"/>
      <c r="O618" s="87"/>
      <c r="P618" s="87"/>
      <c r="Q618" s="87"/>
      <c r="R618" s="87"/>
      <c r="S618" s="87"/>
      <c r="T618" s="88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T618" s="20" t="s">
        <v>132</v>
      </c>
      <c r="AU618" s="20" t="s">
        <v>79</v>
      </c>
    </row>
    <row r="619" s="14" customFormat="1">
      <c r="A619" s="14"/>
      <c r="B619" s="231"/>
      <c r="C619" s="232"/>
      <c r="D619" s="213" t="s">
        <v>134</v>
      </c>
      <c r="E619" s="233" t="s">
        <v>19</v>
      </c>
      <c r="F619" s="234" t="s">
        <v>770</v>
      </c>
      <c r="G619" s="232"/>
      <c r="H619" s="233" t="s">
        <v>19</v>
      </c>
      <c r="I619" s="235"/>
      <c r="J619" s="232"/>
      <c r="K619" s="232"/>
      <c r="L619" s="236"/>
      <c r="M619" s="237"/>
      <c r="N619" s="238"/>
      <c r="O619" s="238"/>
      <c r="P619" s="238"/>
      <c r="Q619" s="238"/>
      <c r="R619" s="238"/>
      <c r="S619" s="238"/>
      <c r="T619" s="239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40" t="s">
        <v>134</v>
      </c>
      <c r="AU619" s="240" t="s">
        <v>79</v>
      </c>
      <c r="AV619" s="14" t="s">
        <v>77</v>
      </c>
      <c r="AW619" s="14" t="s">
        <v>33</v>
      </c>
      <c r="AX619" s="14" t="s">
        <v>72</v>
      </c>
      <c r="AY619" s="240" t="s">
        <v>115</v>
      </c>
    </row>
    <row r="620" s="13" customFormat="1">
      <c r="A620" s="13"/>
      <c r="B620" s="220"/>
      <c r="C620" s="221"/>
      <c r="D620" s="213" t="s">
        <v>134</v>
      </c>
      <c r="E620" s="222" t="s">
        <v>19</v>
      </c>
      <c r="F620" s="223" t="s">
        <v>771</v>
      </c>
      <c r="G620" s="221"/>
      <c r="H620" s="224">
        <v>3.2999999999999998</v>
      </c>
      <c r="I620" s="225"/>
      <c r="J620" s="221"/>
      <c r="K620" s="221"/>
      <c r="L620" s="226"/>
      <c r="M620" s="227"/>
      <c r="N620" s="228"/>
      <c r="O620" s="228"/>
      <c r="P620" s="228"/>
      <c r="Q620" s="228"/>
      <c r="R620" s="228"/>
      <c r="S620" s="228"/>
      <c r="T620" s="229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30" t="s">
        <v>134</v>
      </c>
      <c r="AU620" s="230" t="s">
        <v>79</v>
      </c>
      <c r="AV620" s="13" t="s">
        <v>79</v>
      </c>
      <c r="AW620" s="13" t="s">
        <v>33</v>
      </c>
      <c r="AX620" s="13" t="s">
        <v>72</v>
      </c>
      <c r="AY620" s="230" t="s">
        <v>115</v>
      </c>
    </row>
    <row r="621" s="13" customFormat="1">
      <c r="A621" s="13"/>
      <c r="B621" s="220"/>
      <c r="C621" s="221"/>
      <c r="D621" s="213" t="s">
        <v>134</v>
      </c>
      <c r="E621" s="222" t="s">
        <v>19</v>
      </c>
      <c r="F621" s="223" t="s">
        <v>772</v>
      </c>
      <c r="G621" s="221"/>
      <c r="H621" s="224">
        <v>0.33000000000000002</v>
      </c>
      <c r="I621" s="225"/>
      <c r="J621" s="221"/>
      <c r="K621" s="221"/>
      <c r="L621" s="226"/>
      <c r="M621" s="227"/>
      <c r="N621" s="228"/>
      <c r="O621" s="228"/>
      <c r="P621" s="228"/>
      <c r="Q621" s="228"/>
      <c r="R621" s="228"/>
      <c r="S621" s="228"/>
      <c r="T621" s="229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0" t="s">
        <v>134</v>
      </c>
      <c r="AU621" s="230" t="s">
        <v>79</v>
      </c>
      <c r="AV621" s="13" t="s">
        <v>79</v>
      </c>
      <c r="AW621" s="13" t="s">
        <v>33</v>
      </c>
      <c r="AX621" s="13" t="s">
        <v>72</v>
      </c>
      <c r="AY621" s="230" t="s">
        <v>115</v>
      </c>
    </row>
    <row r="622" s="13" customFormat="1">
      <c r="A622" s="13"/>
      <c r="B622" s="220"/>
      <c r="C622" s="221"/>
      <c r="D622" s="213" t="s">
        <v>134</v>
      </c>
      <c r="E622" s="222" t="s">
        <v>19</v>
      </c>
      <c r="F622" s="223" t="s">
        <v>773</v>
      </c>
      <c r="G622" s="221"/>
      <c r="H622" s="224">
        <v>4.0800000000000001</v>
      </c>
      <c r="I622" s="225"/>
      <c r="J622" s="221"/>
      <c r="K622" s="221"/>
      <c r="L622" s="226"/>
      <c r="M622" s="227"/>
      <c r="N622" s="228"/>
      <c r="O622" s="228"/>
      <c r="P622" s="228"/>
      <c r="Q622" s="228"/>
      <c r="R622" s="228"/>
      <c r="S622" s="228"/>
      <c r="T622" s="229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0" t="s">
        <v>134</v>
      </c>
      <c r="AU622" s="230" t="s">
        <v>79</v>
      </c>
      <c r="AV622" s="13" t="s">
        <v>79</v>
      </c>
      <c r="AW622" s="13" t="s">
        <v>33</v>
      </c>
      <c r="AX622" s="13" t="s">
        <v>72</v>
      </c>
      <c r="AY622" s="230" t="s">
        <v>115</v>
      </c>
    </row>
    <row r="623" s="16" customFormat="1">
      <c r="A623" s="16"/>
      <c r="B623" s="252"/>
      <c r="C623" s="253"/>
      <c r="D623" s="213" t="s">
        <v>134</v>
      </c>
      <c r="E623" s="254" t="s">
        <v>19</v>
      </c>
      <c r="F623" s="255" t="s">
        <v>212</v>
      </c>
      <c r="G623" s="253"/>
      <c r="H623" s="256">
        <v>7.71</v>
      </c>
      <c r="I623" s="257"/>
      <c r="J623" s="253"/>
      <c r="K623" s="253"/>
      <c r="L623" s="258"/>
      <c r="M623" s="259"/>
      <c r="N623" s="260"/>
      <c r="O623" s="260"/>
      <c r="P623" s="260"/>
      <c r="Q623" s="260"/>
      <c r="R623" s="260"/>
      <c r="S623" s="260"/>
      <c r="T623" s="261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T623" s="262" t="s">
        <v>134</v>
      </c>
      <c r="AU623" s="262" t="s">
        <v>79</v>
      </c>
      <c r="AV623" s="16" t="s">
        <v>136</v>
      </c>
      <c r="AW623" s="16" t="s">
        <v>33</v>
      </c>
      <c r="AX623" s="16" t="s">
        <v>72</v>
      </c>
      <c r="AY623" s="262" t="s">
        <v>115</v>
      </c>
    </row>
    <row r="624" s="14" customFormat="1">
      <c r="A624" s="14"/>
      <c r="B624" s="231"/>
      <c r="C624" s="232"/>
      <c r="D624" s="213" t="s">
        <v>134</v>
      </c>
      <c r="E624" s="233" t="s">
        <v>19</v>
      </c>
      <c r="F624" s="234" t="s">
        <v>774</v>
      </c>
      <c r="G624" s="232"/>
      <c r="H624" s="233" t="s">
        <v>19</v>
      </c>
      <c r="I624" s="235"/>
      <c r="J624" s="232"/>
      <c r="K624" s="232"/>
      <c r="L624" s="236"/>
      <c r="M624" s="237"/>
      <c r="N624" s="238"/>
      <c r="O624" s="238"/>
      <c r="P624" s="238"/>
      <c r="Q624" s="238"/>
      <c r="R624" s="238"/>
      <c r="S624" s="238"/>
      <c r="T624" s="239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40" t="s">
        <v>134</v>
      </c>
      <c r="AU624" s="240" t="s">
        <v>79</v>
      </c>
      <c r="AV624" s="14" t="s">
        <v>77</v>
      </c>
      <c r="AW624" s="14" t="s">
        <v>33</v>
      </c>
      <c r="AX624" s="14" t="s">
        <v>72</v>
      </c>
      <c r="AY624" s="240" t="s">
        <v>115</v>
      </c>
    </row>
    <row r="625" s="13" customFormat="1">
      <c r="A625" s="13"/>
      <c r="B625" s="220"/>
      <c r="C625" s="221"/>
      <c r="D625" s="213" t="s">
        <v>134</v>
      </c>
      <c r="E625" s="222" t="s">
        <v>19</v>
      </c>
      <c r="F625" s="223" t="s">
        <v>775</v>
      </c>
      <c r="G625" s="221"/>
      <c r="H625" s="224">
        <v>2.04</v>
      </c>
      <c r="I625" s="225"/>
      <c r="J625" s="221"/>
      <c r="K625" s="221"/>
      <c r="L625" s="226"/>
      <c r="M625" s="227"/>
      <c r="N625" s="228"/>
      <c r="O625" s="228"/>
      <c r="P625" s="228"/>
      <c r="Q625" s="228"/>
      <c r="R625" s="228"/>
      <c r="S625" s="228"/>
      <c r="T625" s="229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0" t="s">
        <v>134</v>
      </c>
      <c r="AU625" s="230" t="s">
        <v>79</v>
      </c>
      <c r="AV625" s="13" t="s">
        <v>79</v>
      </c>
      <c r="AW625" s="13" t="s">
        <v>33</v>
      </c>
      <c r="AX625" s="13" t="s">
        <v>72</v>
      </c>
      <c r="AY625" s="230" t="s">
        <v>115</v>
      </c>
    </row>
    <row r="626" s="16" customFormat="1">
      <c r="A626" s="16"/>
      <c r="B626" s="252"/>
      <c r="C626" s="253"/>
      <c r="D626" s="213" t="s">
        <v>134</v>
      </c>
      <c r="E626" s="254" t="s">
        <v>19</v>
      </c>
      <c r="F626" s="255" t="s">
        <v>212</v>
      </c>
      <c r="G626" s="253"/>
      <c r="H626" s="256">
        <v>2.04</v>
      </c>
      <c r="I626" s="257"/>
      <c r="J626" s="253"/>
      <c r="K626" s="253"/>
      <c r="L626" s="258"/>
      <c r="M626" s="259"/>
      <c r="N626" s="260"/>
      <c r="O626" s="260"/>
      <c r="P626" s="260"/>
      <c r="Q626" s="260"/>
      <c r="R626" s="260"/>
      <c r="S626" s="260"/>
      <c r="T626" s="261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T626" s="262" t="s">
        <v>134</v>
      </c>
      <c r="AU626" s="262" t="s">
        <v>79</v>
      </c>
      <c r="AV626" s="16" t="s">
        <v>136</v>
      </c>
      <c r="AW626" s="16" t="s">
        <v>33</v>
      </c>
      <c r="AX626" s="16" t="s">
        <v>72</v>
      </c>
      <c r="AY626" s="262" t="s">
        <v>115</v>
      </c>
    </row>
    <row r="627" s="15" customFormat="1">
      <c r="A627" s="15"/>
      <c r="B627" s="241"/>
      <c r="C627" s="242"/>
      <c r="D627" s="213" t="s">
        <v>134</v>
      </c>
      <c r="E627" s="243" t="s">
        <v>19</v>
      </c>
      <c r="F627" s="244" t="s">
        <v>151</v>
      </c>
      <c r="G627" s="242"/>
      <c r="H627" s="245">
        <v>9.75</v>
      </c>
      <c r="I627" s="246"/>
      <c r="J627" s="242"/>
      <c r="K627" s="242"/>
      <c r="L627" s="247"/>
      <c r="M627" s="248"/>
      <c r="N627" s="249"/>
      <c r="O627" s="249"/>
      <c r="P627" s="249"/>
      <c r="Q627" s="249"/>
      <c r="R627" s="249"/>
      <c r="S627" s="249"/>
      <c r="T627" s="250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51" t="s">
        <v>134</v>
      </c>
      <c r="AU627" s="251" t="s">
        <v>79</v>
      </c>
      <c r="AV627" s="15" t="s">
        <v>121</v>
      </c>
      <c r="AW627" s="15" t="s">
        <v>33</v>
      </c>
      <c r="AX627" s="15" t="s">
        <v>77</v>
      </c>
      <c r="AY627" s="251" t="s">
        <v>115</v>
      </c>
    </row>
    <row r="628" s="2" customFormat="1" ht="24.15" customHeight="1">
      <c r="A628" s="41"/>
      <c r="B628" s="42"/>
      <c r="C628" s="200" t="s">
        <v>793</v>
      </c>
      <c r="D628" s="200" t="s">
        <v>117</v>
      </c>
      <c r="E628" s="201" t="s">
        <v>794</v>
      </c>
      <c r="F628" s="202" t="s">
        <v>795</v>
      </c>
      <c r="G628" s="203" t="s">
        <v>128</v>
      </c>
      <c r="H628" s="204">
        <v>9.75</v>
      </c>
      <c r="I628" s="205"/>
      <c r="J628" s="206">
        <f>ROUND(I628*H628,2)</f>
        <v>0</v>
      </c>
      <c r="K628" s="202" t="s">
        <v>129</v>
      </c>
      <c r="L628" s="47"/>
      <c r="M628" s="207" t="s">
        <v>19</v>
      </c>
      <c r="N628" s="208" t="s">
        <v>43</v>
      </c>
      <c r="O628" s="87"/>
      <c r="P628" s="209">
        <f>O628*H628</f>
        <v>0</v>
      </c>
      <c r="Q628" s="209">
        <v>0.00012999999999999999</v>
      </c>
      <c r="R628" s="209">
        <f>Q628*H628</f>
        <v>0.0012675</v>
      </c>
      <c r="S628" s="209">
        <v>0</v>
      </c>
      <c r="T628" s="210">
        <f>S628*H628</f>
        <v>0</v>
      </c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R628" s="211" t="s">
        <v>320</v>
      </c>
      <c r="AT628" s="211" t="s">
        <v>117</v>
      </c>
      <c r="AU628" s="211" t="s">
        <v>79</v>
      </c>
      <c r="AY628" s="20" t="s">
        <v>115</v>
      </c>
      <c r="BE628" s="212">
        <f>IF(N628="základní",J628,0)</f>
        <v>0</v>
      </c>
      <c r="BF628" s="212">
        <f>IF(N628="snížená",J628,0)</f>
        <v>0</v>
      </c>
      <c r="BG628" s="212">
        <f>IF(N628="zákl. přenesená",J628,0)</f>
        <v>0</v>
      </c>
      <c r="BH628" s="212">
        <f>IF(N628="sníž. přenesená",J628,0)</f>
        <v>0</v>
      </c>
      <c r="BI628" s="212">
        <f>IF(N628="nulová",J628,0)</f>
        <v>0</v>
      </c>
      <c r="BJ628" s="20" t="s">
        <v>77</v>
      </c>
      <c r="BK628" s="212">
        <f>ROUND(I628*H628,2)</f>
        <v>0</v>
      </c>
      <c r="BL628" s="20" t="s">
        <v>320</v>
      </c>
      <c r="BM628" s="211" t="s">
        <v>796</v>
      </c>
    </row>
    <row r="629" s="2" customFormat="1">
      <c r="A629" s="41"/>
      <c r="B629" s="42"/>
      <c r="C629" s="43"/>
      <c r="D629" s="213" t="s">
        <v>123</v>
      </c>
      <c r="E629" s="43"/>
      <c r="F629" s="214" t="s">
        <v>797</v>
      </c>
      <c r="G629" s="43"/>
      <c r="H629" s="43"/>
      <c r="I629" s="215"/>
      <c r="J629" s="43"/>
      <c r="K629" s="43"/>
      <c r="L629" s="47"/>
      <c r="M629" s="216"/>
      <c r="N629" s="217"/>
      <c r="O629" s="87"/>
      <c r="P629" s="87"/>
      <c r="Q629" s="87"/>
      <c r="R629" s="87"/>
      <c r="S629" s="87"/>
      <c r="T629" s="88"/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T629" s="20" t="s">
        <v>123</v>
      </c>
      <c r="AU629" s="20" t="s">
        <v>79</v>
      </c>
    </row>
    <row r="630" s="2" customFormat="1">
      <c r="A630" s="41"/>
      <c r="B630" s="42"/>
      <c r="C630" s="43"/>
      <c r="D630" s="218" t="s">
        <v>132</v>
      </c>
      <c r="E630" s="43"/>
      <c r="F630" s="219" t="s">
        <v>798</v>
      </c>
      <c r="G630" s="43"/>
      <c r="H630" s="43"/>
      <c r="I630" s="215"/>
      <c r="J630" s="43"/>
      <c r="K630" s="43"/>
      <c r="L630" s="47"/>
      <c r="M630" s="216"/>
      <c r="N630" s="217"/>
      <c r="O630" s="87"/>
      <c r="P630" s="87"/>
      <c r="Q630" s="87"/>
      <c r="R630" s="87"/>
      <c r="S630" s="87"/>
      <c r="T630" s="88"/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T630" s="20" t="s">
        <v>132</v>
      </c>
      <c r="AU630" s="20" t="s">
        <v>79</v>
      </c>
    </row>
    <row r="631" s="14" customFormat="1">
      <c r="A631" s="14"/>
      <c r="B631" s="231"/>
      <c r="C631" s="232"/>
      <c r="D631" s="213" t="s">
        <v>134</v>
      </c>
      <c r="E631" s="233" t="s">
        <v>19</v>
      </c>
      <c r="F631" s="234" t="s">
        <v>770</v>
      </c>
      <c r="G631" s="232"/>
      <c r="H631" s="233" t="s">
        <v>19</v>
      </c>
      <c r="I631" s="235"/>
      <c r="J631" s="232"/>
      <c r="K631" s="232"/>
      <c r="L631" s="236"/>
      <c r="M631" s="237"/>
      <c r="N631" s="238"/>
      <c r="O631" s="238"/>
      <c r="P631" s="238"/>
      <c r="Q631" s="238"/>
      <c r="R631" s="238"/>
      <c r="S631" s="238"/>
      <c r="T631" s="239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40" t="s">
        <v>134</v>
      </c>
      <c r="AU631" s="240" t="s">
        <v>79</v>
      </c>
      <c r="AV631" s="14" t="s">
        <v>77</v>
      </c>
      <c r="AW631" s="14" t="s">
        <v>33</v>
      </c>
      <c r="AX631" s="14" t="s">
        <v>72</v>
      </c>
      <c r="AY631" s="240" t="s">
        <v>115</v>
      </c>
    </row>
    <row r="632" s="13" customFormat="1">
      <c r="A632" s="13"/>
      <c r="B632" s="220"/>
      <c r="C632" s="221"/>
      <c r="D632" s="213" t="s">
        <v>134</v>
      </c>
      <c r="E632" s="222" t="s">
        <v>19</v>
      </c>
      <c r="F632" s="223" t="s">
        <v>771</v>
      </c>
      <c r="G632" s="221"/>
      <c r="H632" s="224">
        <v>3.2999999999999998</v>
      </c>
      <c r="I632" s="225"/>
      <c r="J632" s="221"/>
      <c r="K632" s="221"/>
      <c r="L632" s="226"/>
      <c r="M632" s="227"/>
      <c r="N632" s="228"/>
      <c r="O632" s="228"/>
      <c r="P632" s="228"/>
      <c r="Q632" s="228"/>
      <c r="R632" s="228"/>
      <c r="S632" s="228"/>
      <c r="T632" s="229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30" t="s">
        <v>134</v>
      </c>
      <c r="AU632" s="230" t="s">
        <v>79</v>
      </c>
      <c r="AV632" s="13" t="s">
        <v>79</v>
      </c>
      <c r="AW632" s="13" t="s">
        <v>33</v>
      </c>
      <c r="AX632" s="13" t="s">
        <v>72</v>
      </c>
      <c r="AY632" s="230" t="s">
        <v>115</v>
      </c>
    </row>
    <row r="633" s="13" customFormat="1">
      <c r="A633" s="13"/>
      <c r="B633" s="220"/>
      <c r="C633" s="221"/>
      <c r="D633" s="213" t="s">
        <v>134</v>
      </c>
      <c r="E633" s="222" t="s">
        <v>19</v>
      </c>
      <c r="F633" s="223" t="s">
        <v>772</v>
      </c>
      <c r="G633" s="221"/>
      <c r="H633" s="224">
        <v>0.33000000000000002</v>
      </c>
      <c r="I633" s="225"/>
      <c r="J633" s="221"/>
      <c r="K633" s="221"/>
      <c r="L633" s="226"/>
      <c r="M633" s="227"/>
      <c r="N633" s="228"/>
      <c r="O633" s="228"/>
      <c r="P633" s="228"/>
      <c r="Q633" s="228"/>
      <c r="R633" s="228"/>
      <c r="S633" s="228"/>
      <c r="T633" s="229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0" t="s">
        <v>134</v>
      </c>
      <c r="AU633" s="230" t="s">
        <v>79</v>
      </c>
      <c r="AV633" s="13" t="s">
        <v>79</v>
      </c>
      <c r="AW633" s="13" t="s">
        <v>33</v>
      </c>
      <c r="AX633" s="13" t="s">
        <v>72</v>
      </c>
      <c r="AY633" s="230" t="s">
        <v>115</v>
      </c>
    </row>
    <row r="634" s="13" customFormat="1">
      <c r="A634" s="13"/>
      <c r="B634" s="220"/>
      <c r="C634" s="221"/>
      <c r="D634" s="213" t="s">
        <v>134</v>
      </c>
      <c r="E634" s="222" t="s">
        <v>19</v>
      </c>
      <c r="F634" s="223" t="s">
        <v>773</v>
      </c>
      <c r="G634" s="221"/>
      <c r="H634" s="224">
        <v>4.0800000000000001</v>
      </c>
      <c r="I634" s="225"/>
      <c r="J634" s="221"/>
      <c r="K634" s="221"/>
      <c r="L634" s="226"/>
      <c r="M634" s="227"/>
      <c r="N634" s="228"/>
      <c r="O634" s="228"/>
      <c r="P634" s="228"/>
      <c r="Q634" s="228"/>
      <c r="R634" s="228"/>
      <c r="S634" s="228"/>
      <c r="T634" s="229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30" t="s">
        <v>134</v>
      </c>
      <c r="AU634" s="230" t="s">
        <v>79</v>
      </c>
      <c r="AV634" s="13" t="s">
        <v>79</v>
      </c>
      <c r="AW634" s="13" t="s">
        <v>33</v>
      </c>
      <c r="AX634" s="13" t="s">
        <v>72</v>
      </c>
      <c r="AY634" s="230" t="s">
        <v>115</v>
      </c>
    </row>
    <row r="635" s="16" customFormat="1">
      <c r="A635" s="16"/>
      <c r="B635" s="252"/>
      <c r="C635" s="253"/>
      <c r="D635" s="213" t="s">
        <v>134</v>
      </c>
      <c r="E635" s="254" t="s">
        <v>19</v>
      </c>
      <c r="F635" s="255" t="s">
        <v>212</v>
      </c>
      <c r="G635" s="253"/>
      <c r="H635" s="256">
        <v>7.71</v>
      </c>
      <c r="I635" s="257"/>
      <c r="J635" s="253"/>
      <c r="K635" s="253"/>
      <c r="L635" s="258"/>
      <c r="M635" s="259"/>
      <c r="N635" s="260"/>
      <c r="O635" s="260"/>
      <c r="P635" s="260"/>
      <c r="Q635" s="260"/>
      <c r="R635" s="260"/>
      <c r="S635" s="260"/>
      <c r="T635" s="261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T635" s="262" t="s">
        <v>134</v>
      </c>
      <c r="AU635" s="262" t="s">
        <v>79</v>
      </c>
      <c r="AV635" s="16" t="s">
        <v>136</v>
      </c>
      <c r="AW635" s="16" t="s">
        <v>33</v>
      </c>
      <c r="AX635" s="16" t="s">
        <v>72</v>
      </c>
      <c r="AY635" s="262" t="s">
        <v>115</v>
      </c>
    </row>
    <row r="636" s="14" customFormat="1">
      <c r="A636" s="14"/>
      <c r="B636" s="231"/>
      <c r="C636" s="232"/>
      <c r="D636" s="213" t="s">
        <v>134</v>
      </c>
      <c r="E636" s="233" t="s">
        <v>19</v>
      </c>
      <c r="F636" s="234" t="s">
        <v>774</v>
      </c>
      <c r="G636" s="232"/>
      <c r="H636" s="233" t="s">
        <v>19</v>
      </c>
      <c r="I636" s="235"/>
      <c r="J636" s="232"/>
      <c r="K636" s="232"/>
      <c r="L636" s="236"/>
      <c r="M636" s="237"/>
      <c r="N636" s="238"/>
      <c r="O636" s="238"/>
      <c r="P636" s="238"/>
      <c r="Q636" s="238"/>
      <c r="R636" s="238"/>
      <c r="S636" s="238"/>
      <c r="T636" s="239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40" t="s">
        <v>134</v>
      </c>
      <c r="AU636" s="240" t="s">
        <v>79</v>
      </c>
      <c r="AV636" s="14" t="s">
        <v>77</v>
      </c>
      <c r="AW636" s="14" t="s">
        <v>33</v>
      </c>
      <c r="AX636" s="14" t="s">
        <v>72</v>
      </c>
      <c r="AY636" s="240" t="s">
        <v>115</v>
      </c>
    </row>
    <row r="637" s="13" customFormat="1">
      <c r="A637" s="13"/>
      <c r="B637" s="220"/>
      <c r="C637" s="221"/>
      <c r="D637" s="213" t="s">
        <v>134</v>
      </c>
      <c r="E637" s="222" t="s">
        <v>19</v>
      </c>
      <c r="F637" s="223" t="s">
        <v>775</v>
      </c>
      <c r="G637" s="221"/>
      <c r="H637" s="224">
        <v>2.04</v>
      </c>
      <c r="I637" s="225"/>
      <c r="J637" s="221"/>
      <c r="K637" s="221"/>
      <c r="L637" s="226"/>
      <c r="M637" s="227"/>
      <c r="N637" s="228"/>
      <c r="O637" s="228"/>
      <c r="P637" s="228"/>
      <c r="Q637" s="228"/>
      <c r="R637" s="228"/>
      <c r="S637" s="228"/>
      <c r="T637" s="229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0" t="s">
        <v>134</v>
      </c>
      <c r="AU637" s="230" t="s">
        <v>79</v>
      </c>
      <c r="AV637" s="13" t="s">
        <v>79</v>
      </c>
      <c r="AW637" s="13" t="s">
        <v>33</v>
      </c>
      <c r="AX637" s="13" t="s">
        <v>72</v>
      </c>
      <c r="AY637" s="230" t="s">
        <v>115</v>
      </c>
    </row>
    <row r="638" s="16" customFormat="1">
      <c r="A638" s="16"/>
      <c r="B638" s="252"/>
      <c r="C638" s="253"/>
      <c r="D638" s="213" t="s">
        <v>134</v>
      </c>
      <c r="E638" s="254" t="s">
        <v>19</v>
      </c>
      <c r="F638" s="255" t="s">
        <v>212</v>
      </c>
      <c r="G638" s="253"/>
      <c r="H638" s="256">
        <v>2.04</v>
      </c>
      <c r="I638" s="257"/>
      <c r="J638" s="253"/>
      <c r="K638" s="253"/>
      <c r="L638" s="258"/>
      <c r="M638" s="259"/>
      <c r="N638" s="260"/>
      <c r="O638" s="260"/>
      <c r="P638" s="260"/>
      <c r="Q638" s="260"/>
      <c r="R638" s="260"/>
      <c r="S638" s="260"/>
      <c r="T638" s="261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T638" s="262" t="s">
        <v>134</v>
      </c>
      <c r="AU638" s="262" t="s">
        <v>79</v>
      </c>
      <c r="AV638" s="16" t="s">
        <v>136</v>
      </c>
      <c r="AW638" s="16" t="s">
        <v>33</v>
      </c>
      <c r="AX638" s="16" t="s">
        <v>72</v>
      </c>
      <c r="AY638" s="262" t="s">
        <v>115</v>
      </c>
    </row>
    <row r="639" s="15" customFormat="1">
      <c r="A639" s="15"/>
      <c r="B639" s="241"/>
      <c r="C639" s="242"/>
      <c r="D639" s="213" t="s">
        <v>134</v>
      </c>
      <c r="E639" s="243" t="s">
        <v>19</v>
      </c>
      <c r="F639" s="244" t="s">
        <v>151</v>
      </c>
      <c r="G639" s="242"/>
      <c r="H639" s="245">
        <v>9.75</v>
      </c>
      <c r="I639" s="246"/>
      <c r="J639" s="242"/>
      <c r="K639" s="242"/>
      <c r="L639" s="247"/>
      <c r="M639" s="248"/>
      <c r="N639" s="249"/>
      <c r="O639" s="249"/>
      <c r="P639" s="249"/>
      <c r="Q639" s="249"/>
      <c r="R639" s="249"/>
      <c r="S639" s="249"/>
      <c r="T639" s="250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51" t="s">
        <v>134</v>
      </c>
      <c r="AU639" s="251" t="s">
        <v>79</v>
      </c>
      <c r="AV639" s="15" t="s">
        <v>121</v>
      </c>
      <c r="AW639" s="15" t="s">
        <v>33</v>
      </c>
      <c r="AX639" s="15" t="s">
        <v>77</v>
      </c>
      <c r="AY639" s="251" t="s">
        <v>115</v>
      </c>
    </row>
    <row r="640" s="2" customFormat="1" ht="24.15" customHeight="1">
      <c r="A640" s="41"/>
      <c r="B640" s="42"/>
      <c r="C640" s="200" t="s">
        <v>799</v>
      </c>
      <c r="D640" s="200" t="s">
        <v>117</v>
      </c>
      <c r="E640" s="201" t="s">
        <v>800</v>
      </c>
      <c r="F640" s="202" t="s">
        <v>801</v>
      </c>
      <c r="G640" s="203" t="s">
        <v>464</v>
      </c>
      <c r="H640" s="204">
        <v>5</v>
      </c>
      <c r="I640" s="205"/>
      <c r="J640" s="206">
        <f>ROUND(I640*H640,2)</f>
        <v>0</v>
      </c>
      <c r="K640" s="202" t="s">
        <v>129</v>
      </c>
      <c r="L640" s="47"/>
      <c r="M640" s="207" t="s">
        <v>19</v>
      </c>
      <c r="N640" s="208" t="s">
        <v>43</v>
      </c>
      <c r="O640" s="87"/>
      <c r="P640" s="209">
        <f>O640*H640</f>
        <v>0</v>
      </c>
      <c r="Q640" s="209">
        <v>2.0000000000000002E-05</v>
      </c>
      <c r="R640" s="209">
        <f>Q640*H640</f>
        <v>0.00010000000000000001</v>
      </c>
      <c r="S640" s="209">
        <v>0</v>
      </c>
      <c r="T640" s="210">
        <f>S640*H640</f>
        <v>0</v>
      </c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R640" s="211" t="s">
        <v>320</v>
      </c>
      <c r="AT640" s="211" t="s">
        <v>117</v>
      </c>
      <c r="AU640" s="211" t="s">
        <v>79</v>
      </c>
      <c r="AY640" s="20" t="s">
        <v>115</v>
      </c>
      <c r="BE640" s="212">
        <f>IF(N640="základní",J640,0)</f>
        <v>0</v>
      </c>
      <c r="BF640" s="212">
        <f>IF(N640="snížená",J640,0)</f>
        <v>0</v>
      </c>
      <c r="BG640" s="212">
        <f>IF(N640="zákl. přenesená",J640,0)</f>
        <v>0</v>
      </c>
      <c r="BH640" s="212">
        <f>IF(N640="sníž. přenesená",J640,0)</f>
        <v>0</v>
      </c>
      <c r="BI640" s="212">
        <f>IF(N640="nulová",J640,0)</f>
        <v>0</v>
      </c>
      <c r="BJ640" s="20" t="s">
        <v>77</v>
      </c>
      <c r="BK640" s="212">
        <f>ROUND(I640*H640,2)</f>
        <v>0</v>
      </c>
      <c r="BL640" s="20" t="s">
        <v>320</v>
      </c>
      <c r="BM640" s="211" t="s">
        <v>802</v>
      </c>
    </row>
    <row r="641" s="2" customFormat="1">
      <c r="A641" s="41"/>
      <c r="B641" s="42"/>
      <c r="C641" s="43"/>
      <c r="D641" s="213" t="s">
        <v>123</v>
      </c>
      <c r="E641" s="43"/>
      <c r="F641" s="214" t="s">
        <v>803</v>
      </c>
      <c r="G641" s="43"/>
      <c r="H641" s="43"/>
      <c r="I641" s="215"/>
      <c r="J641" s="43"/>
      <c r="K641" s="43"/>
      <c r="L641" s="47"/>
      <c r="M641" s="216"/>
      <c r="N641" s="217"/>
      <c r="O641" s="87"/>
      <c r="P641" s="87"/>
      <c r="Q641" s="87"/>
      <c r="R641" s="87"/>
      <c r="S641" s="87"/>
      <c r="T641" s="88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T641" s="20" t="s">
        <v>123</v>
      </c>
      <c r="AU641" s="20" t="s">
        <v>79</v>
      </c>
    </row>
    <row r="642" s="2" customFormat="1">
      <c r="A642" s="41"/>
      <c r="B642" s="42"/>
      <c r="C642" s="43"/>
      <c r="D642" s="218" t="s">
        <v>132</v>
      </c>
      <c r="E642" s="43"/>
      <c r="F642" s="219" t="s">
        <v>804</v>
      </c>
      <c r="G642" s="43"/>
      <c r="H642" s="43"/>
      <c r="I642" s="215"/>
      <c r="J642" s="43"/>
      <c r="K642" s="43"/>
      <c r="L642" s="47"/>
      <c r="M642" s="216"/>
      <c r="N642" s="217"/>
      <c r="O642" s="87"/>
      <c r="P642" s="87"/>
      <c r="Q642" s="87"/>
      <c r="R642" s="87"/>
      <c r="S642" s="87"/>
      <c r="T642" s="88"/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T642" s="20" t="s">
        <v>132</v>
      </c>
      <c r="AU642" s="20" t="s">
        <v>79</v>
      </c>
    </row>
    <row r="643" s="13" customFormat="1">
      <c r="A643" s="13"/>
      <c r="B643" s="220"/>
      <c r="C643" s="221"/>
      <c r="D643" s="213" t="s">
        <v>134</v>
      </c>
      <c r="E643" s="222" t="s">
        <v>19</v>
      </c>
      <c r="F643" s="223" t="s">
        <v>805</v>
      </c>
      <c r="G643" s="221"/>
      <c r="H643" s="224">
        <v>5</v>
      </c>
      <c r="I643" s="225"/>
      <c r="J643" s="221"/>
      <c r="K643" s="221"/>
      <c r="L643" s="226"/>
      <c r="M643" s="227"/>
      <c r="N643" s="228"/>
      <c r="O643" s="228"/>
      <c r="P643" s="228"/>
      <c r="Q643" s="228"/>
      <c r="R643" s="228"/>
      <c r="S643" s="228"/>
      <c r="T643" s="229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30" t="s">
        <v>134</v>
      </c>
      <c r="AU643" s="230" t="s">
        <v>79</v>
      </c>
      <c r="AV643" s="13" t="s">
        <v>79</v>
      </c>
      <c r="AW643" s="13" t="s">
        <v>33</v>
      </c>
      <c r="AX643" s="13" t="s">
        <v>77</v>
      </c>
      <c r="AY643" s="230" t="s">
        <v>115</v>
      </c>
    </row>
    <row r="644" s="2" customFormat="1" ht="24.15" customHeight="1">
      <c r="A644" s="41"/>
      <c r="B644" s="42"/>
      <c r="C644" s="200" t="s">
        <v>806</v>
      </c>
      <c r="D644" s="200" t="s">
        <v>117</v>
      </c>
      <c r="E644" s="201" t="s">
        <v>807</v>
      </c>
      <c r="F644" s="202" t="s">
        <v>808</v>
      </c>
      <c r="G644" s="203" t="s">
        <v>464</v>
      </c>
      <c r="H644" s="204">
        <v>9.8000000000000007</v>
      </c>
      <c r="I644" s="205"/>
      <c r="J644" s="206">
        <f>ROUND(I644*H644,2)</f>
        <v>0</v>
      </c>
      <c r="K644" s="202" t="s">
        <v>129</v>
      </c>
      <c r="L644" s="47"/>
      <c r="M644" s="207" t="s">
        <v>19</v>
      </c>
      <c r="N644" s="208" t="s">
        <v>43</v>
      </c>
      <c r="O644" s="87"/>
      <c r="P644" s="209">
        <f>O644*H644</f>
        <v>0</v>
      </c>
      <c r="Q644" s="209">
        <v>5.0000000000000002E-05</v>
      </c>
      <c r="R644" s="209">
        <f>Q644*H644</f>
        <v>0.00049000000000000009</v>
      </c>
      <c r="S644" s="209">
        <v>0</v>
      </c>
      <c r="T644" s="210">
        <f>S644*H644</f>
        <v>0</v>
      </c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R644" s="211" t="s">
        <v>320</v>
      </c>
      <c r="AT644" s="211" t="s">
        <v>117</v>
      </c>
      <c r="AU644" s="211" t="s">
        <v>79</v>
      </c>
      <c r="AY644" s="20" t="s">
        <v>115</v>
      </c>
      <c r="BE644" s="212">
        <f>IF(N644="základní",J644,0)</f>
        <v>0</v>
      </c>
      <c r="BF644" s="212">
        <f>IF(N644="snížená",J644,0)</f>
        <v>0</v>
      </c>
      <c r="BG644" s="212">
        <f>IF(N644="zákl. přenesená",J644,0)</f>
        <v>0</v>
      </c>
      <c r="BH644" s="212">
        <f>IF(N644="sníž. přenesená",J644,0)</f>
        <v>0</v>
      </c>
      <c r="BI644" s="212">
        <f>IF(N644="nulová",J644,0)</f>
        <v>0</v>
      </c>
      <c r="BJ644" s="20" t="s">
        <v>77</v>
      </c>
      <c r="BK644" s="212">
        <f>ROUND(I644*H644,2)</f>
        <v>0</v>
      </c>
      <c r="BL644" s="20" t="s">
        <v>320</v>
      </c>
      <c r="BM644" s="211" t="s">
        <v>809</v>
      </c>
    </row>
    <row r="645" s="2" customFormat="1">
      <c r="A645" s="41"/>
      <c r="B645" s="42"/>
      <c r="C645" s="43"/>
      <c r="D645" s="213" t="s">
        <v>123</v>
      </c>
      <c r="E645" s="43"/>
      <c r="F645" s="214" t="s">
        <v>810</v>
      </c>
      <c r="G645" s="43"/>
      <c r="H645" s="43"/>
      <c r="I645" s="215"/>
      <c r="J645" s="43"/>
      <c r="K645" s="43"/>
      <c r="L645" s="47"/>
      <c r="M645" s="216"/>
      <c r="N645" s="217"/>
      <c r="O645" s="87"/>
      <c r="P645" s="87"/>
      <c r="Q645" s="87"/>
      <c r="R645" s="87"/>
      <c r="S645" s="87"/>
      <c r="T645" s="88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T645" s="20" t="s">
        <v>123</v>
      </c>
      <c r="AU645" s="20" t="s">
        <v>79</v>
      </c>
    </row>
    <row r="646" s="2" customFormat="1">
      <c r="A646" s="41"/>
      <c r="B646" s="42"/>
      <c r="C646" s="43"/>
      <c r="D646" s="218" t="s">
        <v>132</v>
      </c>
      <c r="E646" s="43"/>
      <c r="F646" s="219" t="s">
        <v>811</v>
      </c>
      <c r="G646" s="43"/>
      <c r="H646" s="43"/>
      <c r="I646" s="215"/>
      <c r="J646" s="43"/>
      <c r="K646" s="43"/>
      <c r="L646" s="47"/>
      <c r="M646" s="216"/>
      <c r="N646" s="217"/>
      <c r="O646" s="87"/>
      <c r="P646" s="87"/>
      <c r="Q646" s="87"/>
      <c r="R646" s="87"/>
      <c r="S646" s="87"/>
      <c r="T646" s="88"/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T646" s="20" t="s">
        <v>132</v>
      </c>
      <c r="AU646" s="20" t="s">
        <v>79</v>
      </c>
    </row>
    <row r="647" s="14" customFormat="1">
      <c r="A647" s="14"/>
      <c r="B647" s="231"/>
      <c r="C647" s="232"/>
      <c r="D647" s="213" t="s">
        <v>134</v>
      </c>
      <c r="E647" s="233" t="s">
        <v>19</v>
      </c>
      <c r="F647" s="234" t="s">
        <v>812</v>
      </c>
      <c r="G647" s="232"/>
      <c r="H647" s="233" t="s">
        <v>19</v>
      </c>
      <c r="I647" s="235"/>
      <c r="J647" s="232"/>
      <c r="K647" s="232"/>
      <c r="L647" s="236"/>
      <c r="M647" s="237"/>
      <c r="N647" s="238"/>
      <c r="O647" s="238"/>
      <c r="P647" s="238"/>
      <c r="Q647" s="238"/>
      <c r="R647" s="238"/>
      <c r="S647" s="238"/>
      <c r="T647" s="239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40" t="s">
        <v>134</v>
      </c>
      <c r="AU647" s="240" t="s">
        <v>79</v>
      </c>
      <c r="AV647" s="14" t="s">
        <v>77</v>
      </c>
      <c r="AW647" s="14" t="s">
        <v>33</v>
      </c>
      <c r="AX647" s="14" t="s">
        <v>72</v>
      </c>
      <c r="AY647" s="240" t="s">
        <v>115</v>
      </c>
    </row>
    <row r="648" s="13" customFormat="1">
      <c r="A648" s="13"/>
      <c r="B648" s="220"/>
      <c r="C648" s="221"/>
      <c r="D648" s="213" t="s">
        <v>134</v>
      </c>
      <c r="E648" s="222" t="s">
        <v>19</v>
      </c>
      <c r="F648" s="223" t="s">
        <v>813</v>
      </c>
      <c r="G648" s="221"/>
      <c r="H648" s="224">
        <v>2</v>
      </c>
      <c r="I648" s="225"/>
      <c r="J648" s="221"/>
      <c r="K648" s="221"/>
      <c r="L648" s="226"/>
      <c r="M648" s="227"/>
      <c r="N648" s="228"/>
      <c r="O648" s="228"/>
      <c r="P648" s="228"/>
      <c r="Q648" s="228"/>
      <c r="R648" s="228"/>
      <c r="S648" s="228"/>
      <c r="T648" s="229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30" t="s">
        <v>134</v>
      </c>
      <c r="AU648" s="230" t="s">
        <v>79</v>
      </c>
      <c r="AV648" s="13" t="s">
        <v>79</v>
      </c>
      <c r="AW648" s="13" t="s">
        <v>33</v>
      </c>
      <c r="AX648" s="13" t="s">
        <v>72</v>
      </c>
      <c r="AY648" s="230" t="s">
        <v>115</v>
      </c>
    </row>
    <row r="649" s="13" customFormat="1">
      <c r="A649" s="13"/>
      <c r="B649" s="220"/>
      <c r="C649" s="221"/>
      <c r="D649" s="213" t="s">
        <v>134</v>
      </c>
      <c r="E649" s="222" t="s">
        <v>19</v>
      </c>
      <c r="F649" s="223" t="s">
        <v>814</v>
      </c>
      <c r="G649" s="221"/>
      <c r="H649" s="224">
        <v>2</v>
      </c>
      <c r="I649" s="225"/>
      <c r="J649" s="221"/>
      <c r="K649" s="221"/>
      <c r="L649" s="226"/>
      <c r="M649" s="227"/>
      <c r="N649" s="228"/>
      <c r="O649" s="228"/>
      <c r="P649" s="228"/>
      <c r="Q649" s="228"/>
      <c r="R649" s="228"/>
      <c r="S649" s="228"/>
      <c r="T649" s="229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30" t="s">
        <v>134</v>
      </c>
      <c r="AU649" s="230" t="s">
        <v>79</v>
      </c>
      <c r="AV649" s="13" t="s">
        <v>79</v>
      </c>
      <c r="AW649" s="13" t="s">
        <v>33</v>
      </c>
      <c r="AX649" s="13" t="s">
        <v>72</v>
      </c>
      <c r="AY649" s="230" t="s">
        <v>115</v>
      </c>
    </row>
    <row r="650" s="13" customFormat="1">
      <c r="A650" s="13"/>
      <c r="B650" s="220"/>
      <c r="C650" s="221"/>
      <c r="D650" s="213" t="s">
        <v>134</v>
      </c>
      <c r="E650" s="222" t="s">
        <v>19</v>
      </c>
      <c r="F650" s="223" t="s">
        <v>815</v>
      </c>
      <c r="G650" s="221"/>
      <c r="H650" s="224">
        <v>1.8</v>
      </c>
      <c r="I650" s="225"/>
      <c r="J650" s="221"/>
      <c r="K650" s="221"/>
      <c r="L650" s="226"/>
      <c r="M650" s="227"/>
      <c r="N650" s="228"/>
      <c r="O650" s="228"/>
      <c r="P650" s="228"/>
      <c r="Q650" s="228"/>
      <c r="R650" s="228"/>
      <c r="S650" s="228"/>
      <c r="T650" s="229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30" t="s">
        <v>134</v>
      </c>
      <c r="AU650" s="230" t="s">
        <v>79</v>
      </c>
      <c r="AV650" s="13" t="s">
        <v>79</v>
      </c>
      <c r="AW650" s="13" t="s">
        <v>33</v>
      </c>
      <c r="AX650" s="13" t="s">
        <v>72</v>
      </c>
      <c r="AY650" s="230" t="s">
        <v>115</v>
      </c>
    </row>
    <row r="651" s="13" customFormat="1">
      <c r="A651" s="13"/>
      <c r="B651" s="220"/>
      <c r="C651" s="221"/>
      <c r="D651" s="213" t="s">
        <v>134</v>
      </c>
      <c r="E651" s="222" t="s">
        <v>19</v>
      </c>
      <c r="F651" s="223" t="s">
        <v>816</v>
      </c>
      <c r="G651" s="221"/>
      <c r="H651" s="224">
        <v>4</v>
      </c>
      <c r="I651" s="225"/>
      <c r="J651" s="221"/>
      <c r="K651" s="221"/>
      <c r="L651" s="226"/>
      <c r="M651" s="227"/>
      <c r="N651" s="228"/>
      <c r="O651" s="228"/>
      <c r="P651" s="228"/>
      <c r="Q651" s="228"/>
      <c r="R651" s="228"/>
      <c r="S651" s="228"/>
      <c r="T651" s="229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30" t="s">
        <v>134</v>
      </c>
      <c r="AU651" s="230" t="s">
        <v>79</v>
      </c>
      <c r="AV651" s="13" t="s">
        <v>79</v>
      </c>
      <c r="AW651" s="13" t="s">
        <v>33</v>
      </c>
      <c r="AX651" s="13" t="s">
        <v>72</v>
      </c>
      <c r="AY651" s="230" t="s">
        <v>115</v>
      </c>
    </row>
    <row r="652" s="15" customFormat="1">
      <c r="A652" s="15"/>
      <c r="B652" s="241"/>
      <c r="C652" s="242"/>
      <c r="D652" s="213" t="s">
        <v>134</v>
      </c>
      <c r="E652" s="243" t="s">
        <v>19</v>
      </c>
      <c r="F652" s="244" t="s">
        <v>151</v>
      </c>
      <c r="G652" s="242"/>
      <c r="H652" s="245">
        <v>9.8000000000000007</v>
      </c>
      <c r="I652" s="246"/>
      <c r="J652" s="242"/>
      <c r="K652" s="242"/>
      <c r="L652" s="247"/>
      <c r="M652" s="248"/>
      <c r="N652" s="249"/>
      <c r="O652" s="249"/>
      <c r="P652" s="249"/>
      <c r="Q652" s="249"/>
      <c r="R652" s="249"/>
      <c r="S652" s="249"/>
      <c r="T652" s="250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T652" s="251" t="s">
        <v>134</v>
      </c>
      <c r="AU652" s="251" t="s">
        <v>79</v>
      </c>
      <c r="AV652" s="15" t="s">
        <v>121</v>
      </c>
      <c r="AW652" s="15" t="s">
        <v>33</v>
      </c>
      <c r="AX652" s="15" t="s">
        <v>77</v>
      </c>
      <c r="AY652" s="251" t="s">
        <v>115</v>
      </c>
    </row>
    <row r="653" s="2" customFormat="1" ht="24.15" customHeight="1">
      <c r="A653" s="41"/>
      <c r="B653" s="42"/>
      <c r="C653" s="200" t="s">
        <v>817</v>
      </c>
      <c r="D653" s="200" t="s">
        <v>117</v>
      </c>
      <c r="E653" s="201" t="s">
        <v>818</v>
      </c>
      <c r="F653" s="202" t="s">
        <v>819</v>
      </c>
      <c r="G653" s="203" t="s">
        <v>464</v>
      </c>
      <c r="H653" s="204">
        <v>5</v>
      </c>
      <c r="I653" s="205"/>
      <c r="J653" s="206">
        <f>ROUND(I653*H653,2)</f>
        <v>0</v>
      </c>
      <c r="K653" s="202" t="s">
        <v>129</v>
      </c>
      <c r="L653" s="47"/>
      <c r="M653" s="207" t="s">
        <v>19</v>
      </c>
      <c r="N653" s="208" t="s">
        <v>43</v>
      </c>
      <c r="O653" s="87"/>
      <c r="P653" s="209">
        <f>O653*H653</f>
        <v>0</v>
      </c>
      <c r="Q653" s="209">
        <v>0</v>
      </c>
      <c r="R653" s="209">
        <f>Q653*H653</f>
        <v>0</v>
      </c>
      <c r="S653" s="209">
        <v>0</v>
      </c>
      <c r="T653" s="210">
        <f>S653*H653</f>
        <v>0</v>
      </c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R653" s="211" t="s">
        <v>320</v>
      </c>
      <c r="AT653" s="211" t="s">
        <v>117</v>
      </c>
      <c r="AU653" s="211" t="s">
        <v>79</v>
      </c>
      <c r="AY653" s="20" t="s">
        <v>115</v>
      </c>
      <c r="BE653" s="212">
        <f>IF(N653="základní",J653,0)</f>
        <v>0</v>
      </c>
      <c r="BF653" s="212">
        <f>IF(N653="snížená",J653,0)</f>
        <v>0</v>
      </c>
      <c r="BG653" s="212">
        <f>IF(N653="zákl. přenesená",J653,0)</f>
        <v>0</v>
      </c>
      <c r="BH653" s="212">
        <f>IF(N653="sníž. přenesená",J653,0)</f>
        <v>0</v>
      </c>
      <c r="BI653" s="212">
        <f>IF(N653="nulová",J653,0)</f>
        <v>0</v>
      </c>
      <c r="BJ653" s="20" t="s">
        <v>77</v>
      </c>
      <c r="BK653" s="212">
        <f>ROUND(I653*H653,2)</f>
        <v>0</v>
      </c>
      <c r="BL653" s="20" t="s">
        <v>320</v>
      </c>
      <c r="BM653" s="211" t="s">
        <v>820</v>
      </c>
    </row>
    <row r="654" s="2" customFormat="1">
      <c r="A654" s="41"/>
      <c r="B654" s="42"/>
      <c r="C654" s="43"/>
      <c r="D654" s="213" t="s">
        <v>123</v>
      </c>
      <c r="E654" s="43"/>
      <c r="F654" s="214" t="s">
        <v>821</v>
      </c>
      <c r="G654" s="43"/>
      <c r="H654" s="43"/>
      <c r="I654" s="215"/>
      <c r="J654" s="43"/>
      <c r="K654" s="43"/>
      <c r="L654" s="47"/>
      <c r="M654" s="216"/>
      <c r="N654" s="217"/>
      <c r="O654" s="87"/>
      <c r="P654" s="87"/>
      <c r="Q654" s="87"/>
      <c r="R654" s="87"/>
      <c r="S654" s="87"/>
      <c r="T654" s="88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T654" s="20" t="s">
        <v>123</v>
      </c>
      <c r="AU654" s="20" t="s">
        <v>79</v>
      </c>
    </row>
    <row r="655" s="2" customFormat="1">
      <c r="A655" s="41"/>
      <c r="B655" s="42"/>
      <c r="C655" s="43"/>
      <c r="D655" s="218" t="s">
        <v>132</v>
      </c>
      <c r="E655" s="43"/>
      <c r="F655" s="219" t="s">
        <v>822</v>
      </c>
      <c r="G655" s="43"/>
      <c r="H655" s="43"/>
      <c r="I655" s="215"/>
      <c r="J655" s="43"/>
      <c r="K655" s="43"/>
      <c r="L655" s="47"/>
      <c r="M655" s="216"/>
      <c r="N655" s="217"/>
      <c r="O655" s="87"/>
      <c r="P655" s="87"/>
      <c r="Q655" s="87"/>
      <c r="R655" s="87"/>
      <c r="S655" s="87"/>
      <c r="T655" s="88"/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T655" s="20" t="s">
        <v>132</v>
      </c>
      <c r="AU655" s="20" t="s">
        <v>79</v>
      </c>
    </row>
    <row r="656" s="13" customFormat="1">
      <c r="A656" s="13"/>
      <c r="B656" s="220"/>
      <c r="C656" s="221"/>
      <c r="D656" s="213" t="s">
        <v>134</v>
      </c>
      <c r="E656" s="222" t="s">
        <v>19</v>
      </c>
      <c r="F656" s="223" t="s">
        <v>805</v>
      </c>
      <c r="G656" s="221"/>
      <c r="H656" s="224">
        <v>5</v>
      </c>
      <c r="I656" s="225"/>
      <c r="J656" s="221"/>
      <c r="K656" s="221"/>
      <c r="L656" s="226"/>
      <c r="M656" s="227"/>
      <c r="N656" s="228"/>
      <c r="O656" s="228"/>
      <c r="P656" s="228"/>
      <c r="Q656" s="228"/>
      <c r="R656" s="228"/>
      <c r="S656" s="228"/>
      <c r="T656" s="229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30" t="s">
        <v>134</v>
      </c>
      <c r="AU656" s="230" t="s">
        <v>79</v>
      </c>
      <c r="AV656" s="13" t="s">
        <v>79</v>
      </c>
      <c r="AW656" s="13" t="s">
        <v>33</v>
      </c>
      <c r="AX656" s="13" t="s">
        <v>77</v>
      </c>
      <c r="AY656" s="230" t="s">
        <v>115</v>
      </c>
    </row>
    <row r="657" s="2" customFormat="1" ht="24.15" customHeight="1">
      <c r="A657" s="41"/>
      <c r="B657" s="42"/>
      <c r="C657" s="200" t="s">
        <v>823</v>
      </c>
      <c r="D657" s="200" t="s">
        <v>117</v>
      </c>
      <c r="E657" s="201" t="s">
        <v>824</v>
      </c>
      <c r="F657" s="202" t="s">
        <v>825</v>
      </c>
      <c r="G657" s="203" t="s">
        <v>464</v>
      </c>
      <c r="H657" s="204">
        <v>9.8000000000000007</v>
      </c>
      <c r="I657" s="205"/>
      <c r="J657" s="206">
        <f>ROUND(I657*H657,2)</f>
        <v>0</v>
      </c>
      <c r="K657" s="202" t="s">
        <v>129</v>
      </c>
      <c r="L657" s="47"/>
      <c r="M657" s="207" t="s">
        <v>19</v>
      </c>
      <c r="N657" s="208" t="s">
        <v>43</v>
      </c>
      <c r="O657" s="87"/>
      <c r="P657" s="209">
        <f>O657*H657</f>
        <v>0</v>
      </c>
      <c r="Q657" s="209">
        <v>0</v>
      </c>
      <c r="R657" s="209">
        <f>Q657*H657</f>
        <v>0</v>
      </c>
      <c r="S657" s="209">
        <v>0</v>
      </c>
      <c r="T657" s="210">
        <f>S657*H657</f>
        <v>0</v>
      </c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R657" s="211" t="s">
        <v>320</v>
      </c>
      <c r="AT657" s="211" t="s">
        <v>117</v>
      </c>
      <c r="AU657" s="211" t="s">
        <v>79</v>
      </c>
      <c r="AY657" s="20" t="s">
        <v>115</v>
      </c>
      <c r="BE657" s="212">
        <f>IF(N657="základní",J657,0)</f>
        <v>0</v>
      </c>
      <c r="BF657" s="212">
        <f>IF(N657="snížená",J657,0)</f>
        <v>0</v>
      </c>
      <c r="BG657" s="212">
        <f>IF(N657="zákl. přenesená",J657,0)</f>
        <v>0</v>
      </c>
      <c r="BH657" s="212">
        <f>IF(N657="sníž. přenesená",J657,0)</f>
        <v>0</v>
      </c>
      <c r="BI657" s="212">
        <f>IF(N657="nulová",J657,0)</f>
        <v>0</v>
      </c>
      <c r="BJ657" s="20" t="s">
        <v>77</v>
      </c>
      <c r="BK657" s="212">
        <f>ROUND(I657*H657,2)</f>
        <v>0</v>
      </c>
      <c r="BL657" s="20" t="s">
        <v>320</v>
      </c>
      <c r="BM657" s="211" t="s">
        <v>826</v>
      </c>
    </row>
    <row r="658" s="2" customFormat="1">
      <c r="A658" s="41"/>
      <c r="B658" s="42"/>
      <c r="C658" s="43"/>
      <c r="D658" s="213" t="s">
        <v>123</v>
      </c>
      <c r="E658" s="43"/>
      <c r="F658" s="214" t="s">
        <v>827</v>
      </c>
      <c r="G658" s="43"/>
      <c r="H658" s="43"/>
      <c r="I658" s="215"/>
      <c r="J658" s="43"/>
      <c r="K658" s="43"/>
      <c r="L658" s="47"/>
      <c r="M658" s="216"/>
      <c r="N658" s="217"/>
      <c r="O658" s="87"/>
      <c r="P658" s="87"/>
      <c r="Q658" s="87"/>
      <c r="R658" s="87"/>
      <c r="S658" s="87"/>
      <c r="T658" s="88"/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T658" s="20" t="s">
        <v>123</v>
      </c>
      <c r="AU658" s="20" t="s">
        <v>79</v>
      </c>
    </row>
    <row r="659" s="2" customFormat="1">
      <c r="A659" s="41"/>
      <c r="B659" s="42"/>
      <c r="C659" s="43"/>
      <c r="D659" s="218" t="s">
        <v>132</v>
      </c>
      <c r="E659" s="43"/>
      <c r="F659" s="219" t="s">
        <v>828</v>
      </c>
      <c r="G659" s="43"/>
      <c r="H659" s="43"/>
      <c r="I659" s="215"/>
      <c r="J659" s="43"/>
      <c r="K659" s="43"/>
      <c r="L659" s="47"/>
      <c r="M659" s="216"/>
      <c r="N659" s="217"/>
      <c r="O659" s="87"/>
      <c r="P659" s="87"/>
      <c r="Q659" s="87"/>
      <c r="R659" s="87"/>
      <c r="S659" s="87"/>
      <c r="T659" s="88"/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T659" s="20" t="s">
        <v>132</v>
      </c>
      <c r="AU659" s="20" t="s">
        <v>79</v>
      </c>
    </row>
    <row r="660" s="14" customFormat="1">
      <c r="A660" s="14"/>
      <c r="B660" s="231"/>
      <c r="C660" s="232"/>
      <c r="D660" s="213" t="s">
        <v>134</v>
      </c>
      <c r="E660" s="233" t="s">
        <v>19</v>
      </c>
      <c r="F660" s="234" t="s">
        <v>812</v>
      </c>
      <c r="G660" s="232"/>
      <c r="H660" s="233" t="s">
        <v>19</v>
      </c>
      <c r="I660" s="235"/>
      <c r="J660" s="232"/>
      <c r="K660" s="232"/>
      <c r="L660" s="236"/>
      <c r="M660" s="237"/>
      <c r="N660" s="238"/>
      <c r="O660" s="238"/>
      <c r="P660" s="238"/>
      <c r="Q660" s="238"/>
      <c r="R660" s="238"/>
      <c r="S660" s="238"/>
      <c r="T660" s="239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40" t="s">
        <v>134</v>
      </c>
      <c r="AU660" s="240" t="s">
        <v>79</v>
      </c>
      <c r="AV660" s="14" t="s">
        <v>77</v>
      </c>
      <c r="AW660" s="14" t="s">
        <v>33</v>
      </c>
      <c r="AX660" s="14" t="s">
        <v>72</v>
      </c>
      <c r="AY660" s="240" t="s">
        <v>115</v>
      </c>
    </row>
    <row r="661" s="13" customFormat="1">
      <c r="A661" s="13"/>
      <c r="B661" s="220"/>
      <c r="C661" s="221"/>
      <c r="D661" s="213" t="s">
        <v>134</v>
      </c>
      <c r="E661" s="222" t="s">
        <v>19</v>
      </c>
      <c r="F661" s="223" t="s">
        <v>813</v>
      </c>
      <c r="G661" s="221"/>
      <c r="H661" s="224">
        <v>2</v>
      </c>
      <c r="I661" s="225"/>
      <c r="J661" s="221"/>
      <c r="K661" s="221"/>
      <c r="L661" s="226"/>
      <c r="M661" s="227"/>
      <c r="N661" s="228"/>
      <c r="O661" s="228"/>
      <c r="P661" s="228"/>
      <c r="Q661" s="228"/>
      <c r="R661" s="228"/>
      <c r="S661" s="228"/>
      <c r="T661" s="229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0" t="s">
        <v>134</v>
      </c>
      <c r="AU661" s="230" t="s">
        <v>79</v>
      </c>
      <c r="AV661" s="13" t="s">
        <v>79</v>
      </c>
      <c r="AW661" s="13" t="s">
        <v>33</v>
      </c>
      <c r="AX661" s="13" t="s">
        <v>72</v>
      </c>
      <c r="AY661" s="230" t="s">
        <v>115</v>
      </c>
    </row>
    <row r="662" s="13" customFormat="1">
      <c r="A662" s="13"/>
      <c r="B662" s="220"/>
      <c r="C662" s="221"/>
      <c r="D662" s="213" t="s">
        <v>134</v>
      </c>
      <c r="E662" s="222" t="s">
        <v>19</v>
      </c>
      <c r="F662" s="223" t="s">
        <v>814</v>
      </c>
      <c r="G662" s="221"/>
      <c r="H662" s="224">
        <v>2</v>
      </c>
      <c r="I662" s="225"/>
      <c r="J662" s="221"/>
      <c r="K662" s="221"/>
      <c r="L662" s="226"/>
      <c r="M662" s="227"/>
      <c r="N662" s="228"/>
      <c r="O662" s="228"/>
      <c r="P662" s="228"/>
      <c r="Q662" s="228"/>
      <c r="R662" s="228"/>
      <c r="S662" s="228"/>
      <c r="T662" s="229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30" t="s">
        <v>134</v>
      </c>
      <c r="AU662" s="230" t="s">
        <v>79</v>
      </c>
      <c r="AV662" s="13" t="s">
        <v>79</v>
      </c>
      <c r="AW662" s="13" t="s">
        <v>33</v>
      </c>
      <c r="AX662" s="13" t="s">
        <v>72</v>
      </c>
      <c r="AY662" s="230" t="s">
        <v>115</v>
      </c>
    </row>
    <row r="663" s="13" customFormat="1">
      <c r="A663" s="13"/>
      <c r="B663" s="220"/>
      <c r="C663" s="221"/>
      <c r="D663" s="213" t="s">
        <v>134</v>
      </c>
      <c r="E663" s="222" t="s">
        <v>19</v>
      </c>
      <c r="F663" s="223" t="s">
        <v>815</v>
      </c>
      <c r="G663" s="221"/>
      <c r="H663" s="224">
        <v>1.8</v>
      </c>
      <c r="I663" s="225"/>
      <c r="J663" s="221"/>
      <c r="K663" s="221"/>
      <c r="L663" s="226"/>
      <c r="M663" s="227"/>
      <c r="N663" s="228"/>
      <c r="O663" s="228"/>
      <c r="P663" s="228"/>
      <c r="Q663" s="228"/>
      <c r="R663" s="228"/>
      <c r="S663" s="228"/>
      <c r="T663" s="229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30" t="s">
        <v>134</v>
      </c>
      <c r="AU663" s="230" t="s">
        <v>79</v>
      </c>
      <c r="AV663" s="13" t="s">
        <v>79</v>
      </c>
      <c r="AW663" s="13" t="s">
        <v>33</v>
      </c>
      <c r="AX663" s="13" t="s">
        <v>72</v>
      </c>
      <c r="AY663" s="230" t="s">
        <v>115</v>
      </c>
    </row>
    <row r="664" s="13" customFormat="1">
      <c r="A664" s="13"/>
      <c r="B664" s="220"/>
      <c r="C664" s="221"/>
      <c r="D664" s="213" t="s">
        <v>134</v>
      </c>
      <c r="E664" s="222" t="s">
        <v>19</v>
      </c>
      <c r="F664" s="223" t="s">
        <v>816</v>
      </c>
      <c r="G664" s="221"/>
      <c r="H664" s="224">
        <v>4</v>
      </c>
      <c r="I664" s="225"/>
      <c r="J664" s="221"/>
      <c r="K664" s="221"/>
      <c r="L664" s="226"/>
      <c r="M664" s="227"/>
      <c r="N664" s="228"/>
      <c r="O664" s="228"/>
      <c r="P664" s="228"/>
      <c r="Q664" s="228"/>
      <c r="R664" s="228"/>
      <c r="S664" s="228"/>
      <c r="T664" s="229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30" t="s">
        <v>134</v>
      </c>
      <c r="AU664" s="230" t="s">
        <v>79</v>
      </c>
      <c r="AV664" s="13" t="s">
        <v>79</v>
      </c>
      <c r="AW664" s="13" t="s">
        <v>33</v>
      </c>
      <c r="AX664" s="13" t="s">
        <v>72</v>
      </c>
      <c r="AY664" s="230" t="s">
        <v>115</v>
      </c>
    </row>
    <row r="665" s="15" customFormat="1">
      <c r="A665" s="15"/>
      <c r="B665" s="241"/>
      <c r="C665" s="242"/>
      <c r="D665" s="213" t="s">
        <v>134</v>
      </c>
      <c r="E665" s="243" t="s">
        <v>19</v>
      </c>
      <c r="F665" s="244" t="s">
        <v>151</v>
      </c>
      <c r="G665" s="242"/>
      <c r="H665" s="245">
        <v>9.8000000000000007</v>
      </c>
      <c r="I665" s="246"/>
      <c r="J665" s="242"/>
      <c r="K665" s="242"/>
      <c r="L665" s="247"/>
      <c r="M665" s="248"/>
      <c r="N665" s="249"/>
      <c r="O665" s="249"/>
      <c r="P665" s="249"/>
      <c r="Q665" s="249"/>
      <c r="R665" s="249"/>
      <c r="S665" s="249"/>
      <c r="T665" s="250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51" t="s">
        <v>134</v>
      </c>
      <c r="AU665" s="251" t="s">
        <v>79</v>
      </c>
      <c r="AV665" s="15" t="s">
        <v>121</v>
      </c>
      <c r="AW665" s="15" t="s">
        <v>33</v>
      </c>
      <c r="AX665" s="15" t="s">
        <v>77</v>
      </c>
      <c r="AY665" s="251" t="s">
        <v>115</v>
      </c>
    </row>
    <row r="666" s="2" customFormat="1" ht="24.15" customHeight="1">
      <c r="A666" s="41"/>
      <c r="B666" s="42"/>
      <c r="C666" s="200" t="s">
        <v>829</v>
      </c>
      <c r="D666" s="200" t="s">
        <v>117</v>
      </c>
      <c r="E666" s="201" t="s">
        <v>830</v>
      </c>
      <c r="F666" s="202" t="s">
        <v>831</v>
      </c>
      <c r="G666" s="203" t="s">
        <v>464</v>
      </c>
      <c r="H666" s="204">
        <v>5</v>
      </c>
      <c r="I666" s="205"/>
      <c r="J666" s="206">
        <f>ROUND(I666*H666,2)</f>
        <v>0</v>
      </c>
      <c r="K666" s="202" t="s">
        <v>129</v>
      </c>
      <c r="L666" s="47"/>
      <c r="M666" s="207" t="s">
        <v>19</v>
      </c>
      <c r="N666" s="208" t="s">
        <v>43</v>
      </c>
      <c r="O666" s="87"/>
      <c r="P666" s="209">
        <f>O666*H666</f>
        <v>0</v>
      </c>
      <c r="Q666" s="209">
        <v>2.0000000000000002E-05</v>
      </c>
      <c r="R666" s="209">
        <f>Q666*H666</f>
        <v>0.00010000000000000001</v>
      </c>
      <c r="S666" s="209">
        <v>0</v>
      </c>
      <c r="T666" s="210">
        <f>S666*H666</f>
        <v>0</v>
      </c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R666" s="211" t="s">
        <v>320</v>
      </c>
      <c r="AT666" s="211" t="s">
        <v>117</v>
      </c>
      <c r="AU666" s="211" t="s">
        <v>79</v>
      </c>
      <c r="AY666" s="20" t="s">
        <v>115</v>
      </c>
      <c r="BE666" s="212">
        <f>IF(N666="základní",J666,0)</f>
        <v>0</v>
      </c>
      <c r="BF666" s="212">
        <f>IF(N666="snížená",J666,0)</f>
        <v>0</v>
      </c>
      <c r="BG666" s="212">
        <f>IF(N666="zákl. přenesená",J666,0)</f>
        <v>0</v>
      </c>
      <c r="BH666" s="212">
        <f>IF(N666="sníž. přenesená",J666,0)</f>
        <v>0</v>
      </c>
      <c r="BI666" s="212">
        <f>IF(N666="nulová",J666,0)</f>
        <v>0</v>
      </c>
      <c r="BJ666" s="20" t="s">
        <v>77</v>
      </c>
      <c r="BK666" s="212">
        <f>ROUND(I666*H666,2)</f>
        <v>0</v>
      </c>
      <c r="BL666" s="20" t="s">
        <v>320</v>
      </c>
      <c r="BM666" s="211" t="s">
        <v>832</v>
      </c>
    </row>
    <row r="667" s="2" customFormat="1">
      <c r="A667" s="41"/>
      <c r="B667" s="42"/>
      <c r="C667" s="43"/>
      <c r="D667" s="213" t="s">
        <v>123</v>
      </c>
      <c r="E667" s="43"/>
      <c r="F667" s="214" t="s">
        <v>833</v>
      </c>
      <c r="G667" s="43"/>
      <c r="H667" s="43"/>
      <c r="I667" s="215"/>
      <c r="J667" s="43"/>
      <c r="K667" s="43"/>
      <c r="L667" s="47"/>
      <c r="M667" s="216"/>
      <c r="N667" s="217"/>
      <c r="O667" s="87"/>
      <c r="P667" s="87"/>
      <c r="Q667" s="87"/>
      <c r="R667" s="87"/>
      <c r="S667" s="87"/>
      <c r="T667" s="88"/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T667" s="20" t="s">
        <v>123</v>
      </c>
      <c r="AU667" s="20" t="s">
        <v>79</v>
      </c>
    </row>
    <row r="668" s="2" customFormat="1">
      <c r="A668" s="41"/>
      <c r="B668" s="42"/>
      <c r="C668" s="43"/>
      <c r="D668" s="218" t="s">
        <v>132</v>
      </c>
      <c r="E668" s="43"/>
      <c r="F668" s="219" t="s">
        <v>834</v>
      </c>
      <c r="G668" s="43"/>
      <c r="H668" s="43"/>
      <c r="I668" s="215"/>
      <c r="J668" s="43"/>
      <c r="K668" s="43"/>
      <c r="L668" s="47"/>
      <c r="M668" s="216"/>
      <c r="N668" s="217"/>
      <c r="O668" s="87"/>
      <c r="P668" s="87"/>
      <c r="Q668" s="87"/>
      <c r="R668" s="87"/>
      <c r="S668" s="87"/>
      <c r="T668" s="88"/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T668" s="20" t="s">
        <v>132</v>
      </c>
      <c r="AU668" s="20" t="s">
        <v>79</v>
      </c>
    </row>
    <row r="669" s="13" customFormat="1">
      <c r="A669" s="13"/>
      <c r="B669" s="220"/>
      <c r="C669" s="221"/>
      <c r="D669" s="213" t="s">
        <v>134</v>
      </c>
      <c r="E669" s="222" t="s">
        <v>19</v>
      </c>
      <c r="F669" s="223" t="s">
        <v>805</v>
      </c>
      <c r="G669" s="221"/>
      <c r="H669" s="224">
        <v>5</v>
      </c>
      <c r="I669" s="225"/>
      <c r="J669" s="221"/>
      <c r="K669" s="221"/>
      <c r="L669" s="226"/>
      <c r="M669" s="227"/>
      <c r="N669" s="228"/>
      <c r="O669" s="228"/>
      <c r="P669" s="228"/>
      <c r="Q669" s="228"/>
      <c r="R669" s="228"/>
      <c r="S669" s="228"/>
      <c r="T669" s="229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30" t="s">
        <v>134</v>
      </c>
      <c r="AU669" s="230" t="s">
        <v>79</v>
      </c>
      <c r="AV669" s="13" t="s">
        <v>79</v>
      </c>
      <c r="AW669" s="13" t="s">
        <v>33</v>
      </c>
      <c r="AX669" s="13" t="s">
        <v>77</v>
      </c>
      <c r="AY669" s="230" t="s">
        <v>115</v>
      </c>
    </row>
    <row r="670" s="2" customFormat="1" ht="24.15" customHeight="1">
      <c r="A670" s="41"/>
      <c r="B670" s="42"/>
      <c r="C670" s="200" t="s">
        <v>835</v>
      </c>
      <c r="D670" s="200" t="s">
        <v>117</v>
      </c>
      <c r="E670" s="201" t="s">
        <v>836</v>
      </c>
      <c r="F670" s="202" t="s">
        <v>837</v>
      </c>
      <c r="G670" s="203" t="s">
        <v>464</v>
      </c>
      <c r="H670" s="204">
        <v>9.8000000000000007</v>
      </c>
      <c r="I670" s="205"/>
      <c r="J670" s="206">
        <f>ROUND(I670*H670,2)</f>
        <v>0</v>
      </c>
      <c r="K670" s="202" t="s">
        <v>129</v>
      </c>
      <c r="L670" s="47"/>
      <c r="M670" s="207" t="s">
        <v>19</v>
      </c>
      <c r="N670" s="208" t="s">
        <v>43</v>
      </c>
      <c r="O670" s="87"/>
      <c r="P670" s="209">
        <f>O670*H670</f>
        <v>0</v>
      </c>
      <c r="Q670" s="209">
        <v>9.0000000000000006E-05</v>
      </c>
      <c r="R670" s="209">
        <f>Q670*H670</f>
        <v>0.00088200000000000008</v>
      </c>
      <c r="S670" s="209">
        <v>0</v>
      </c>
      <c r="T670" s="210">
        <f>S670*H670</f>
        <v>0</v>
      </c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R670" s="211" t="s">
        <v>320</v>
      </c>
      <c r="AT670" s="211" t="s">
        <v>117</v>
      </c>
      <c r="AU670" s="211" t="s">
        <v>79</v>
      </c>
      <c r="AY670" s="20" t="s">
        <v>115</v>
      </c>
      <c r="BE670" s="212">
        <f>IF(N670="základní",J670,0)</f>
        <v>0</v>
      </c>
      <c r="BF670" s="212">
        <f>IF(N670="snížená",J670,0)</f>
        <v>0</v>
      </c>
      <c r="BG670" s="212">
        <f>IF(N670="zákl. přenesená",J670,0)</f>
        <v>0</v>
      </c>
      <c r="BH670" s="212">
        <f>IF(N670="sníž. přenesená",J670,0)</f>
        <v>0</v>
      </c>
      <c r="BI670" s="212">
        <f>IF(N670="nulová",J670,0)</f>
        <v>0</v>
      </c>
      <c r="BJ670" s="20" t="s">
        <v>77</v>
      </c>
      <c r="BK670" s="212">
        <f>ROUND(I670*H670,2)</f>
        <v>0</v>
      </c>
      <c r="BL670" s="20" t="s">
        <v>320</v>
      </c>
      <c r="BM670" s="211" t="s">
        <v>838</v>
      </c>
    </row>
    <row r="671" s="2" customFormat="1">
      <c r="A671" s="41"/>
      <c r="B671" s="42"/>
      <c r="C671" s="43"/>
      <c r="D671" s="213" t="s">
        <v>123</v>
      </c>
      <c r="E671" s="43"/>
      <c r="F671" s="214" t="s">
        <v>839</v>
      </c>
      <c r="G671" s="43"/>
      <c r="H671" s="43"/>
      <c r="I671" s="215"/>
      <c r="J671" s="43"/>
      <c r="K671" s="43"/>
      <c r="L671" s="47"/>
      <c r="M671" s="216"/>
      <c r="N671" s="217"/>
      <c r="O671" s="87"/>
      <c r="P671" s="87"/>
      <c r="Q671" s="87"/>
      <c r="R671" s="87"/>
      <c r="S671" s="87"/>
      <c r="T671" s="88"/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T671" s="20" t="s">
        <v>123</v>
      </c>
      <c r="AU671" s="20" t="s">
        <v>79</v>
      </c>
    </row>
    <row r="672" s="2" customFormat="1">
      <c r="A672" s="41"/>
      <c r="B672" s="42"/>
      <c r="C672" s="43"/>
      <c r="D672" s="218" t="s">
        <v>132</v>
      </c>
      <c r="E672" s="43"/>
      <c r="F672" s="219" t="s">
        <v>840</v>
      </c>
      <c r="G672" s="43"/>
      <c r="H672" s="43"/>
      <c r="I672" s="215"/>
      <c r="J672" s="43"/>
      <c r="K672" s="43"/>
      <c r="L672" s="47"/>
      <c r="M672" s="216"/>
      <c r="N672" s="217"/>
      <c r="O672" s="87"/>
      <c r="P672" s="87"/>
      <c r="Q672" s="87"/>
      <c r="R672" s="87"/>
      <c r="S672" s="87"/>
      <c r="T672" s="88"/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T672" s="20" t="s">
        <v>132</v>
      </c>
      <c r="AU672" s="20" t="s">
        <v>79</v>
      </c>
    </row>
    <row r="673" s="14" customFormat="1">
      <c r="A673" s="14"/>
      <c r="B673" s="231"/>
      <c r="C673" s="232"/>
      <c r="D673" s="213" t="s">
        <v>134</v>
      </c>
      <c r="E673" s="233" t="s">
        <v>19</v>
      </c>
      <c r="F673" s="234" t="s">
        <v>812</v>
      </c>
      <c r="G673" s="232"/>
      <c r="H673" s="233" t="s">
        <v>19</v>
      </c>
      <c r="I673" s="235"/>
      <c r="J673" s="232"/>
      <c r="K673" s="232"/>
      <c r="L673" s="236"/>
      <c r="M673" s="237"/>
      <c r="N673" s="238"/>
      <c r="O673" s="238"/>
      <c r="P673" s="238"/>
      <c r="Q673" s="238"/>
      <c r="R673" s="238"/>
      <c r="S673" s="238"/>
      <c r="T673" s="239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40" t="s">
        <v>134</v>
      </c>
      <c r="AU673" s="240" t="s">
        <v>79</v>
      </c>
      <c r="AV673" s="14" t="s">
        <v>77</v>
      </c>
      <c r="AW673" s="14" t="s">
        <v>33</v>
      </c>
      <c r="AX673" s="14" t="s">
        <v>72</v>
      </c>
      <c r="AY673" s="240" t="s">
        <v>115</v>
      </c>
    </row>
    <row r="674" s="13" customFormat="1">
      <c r="A674" s="13"/>
      <c r="B674" s="220"/>
      <c r="C674" s="221"/>
      <c r="D674" s="213" t="s">
        <v>134</v>
      </c>
      <c r="E674" s="222" t="s">
        <v>19</v>
      </c>
      <c r="F674" s="223" t="s">
        <v>813</v>
      </c>
      <c r="G674" s="221"/>
      <c r="H674" s="224">
        <v>2</v>
      </c>
      <c r="I674" s="225"/>
      <c r="J674" s="221"/>
      <c r="K674" s="221"/>
      <c r="L674" s="226"/>
      <c r="M674" s="227"/>
      <c r="N674" s="228"/>
      <c r="O674" s="228"/>
      <c r="P674" s="228"/>
      <c r="Q674" s="228"/>
      <c r="R674" s="228"/>
      <c r="S674" s="228"/>
      <c r="T674" s="229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30" t="s">
        <v>134</v>
      </c>
      <c r="AU674" s="230" t="s">
        <v>79</v>
      </c>
      <c r="AV674" s="13" t="s">
        <v>79</v>
      </c>
      <c r="AW674" s="13" t="s">
        <v>33</v>
      </c>
      <c r="AX674" s="13" t="s">
        <v>72</v>
      </c>
      <c r="AY674" s="230" t="s">
        <v>115</v>
      </c>
    </row>
    <row r="675" s="13" customFormat="1">
      <c r="A675" s="13"/>
      <c r="B675" s="220"/>
      <c r="C675" s="221"/>
      <c r="D675" s="213" t="s">
        <v>134</v>
      </c>
      <c r="E675" s="222" t="s">
        <v>19</v>
      </c>
      <c r="F675" s="223" t="s">
        <v>814</v>
      </c>
      <c r="G675" s="221"/>
      <c r="H675" s="224">
        <v>2</v>
      </c>
      <c r="I675" s="225"/>
      <c r="J675" s="221"/>
      <c r="K675" s="221"/>
      <c r="L675" s="226"/>
      <c r="M675" s="227"/>
      <c r="N675" s="228"/>
      <c r="O675" s="228"/>
      <c r="P675" s="228"/>
      <c r="Q675" s="228"/>
      <c r="R675" s="228"/>
      <c r="S675" s="228"/>
      <c r="T675" s="229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30" t="s">
        <v>134</v>
      </c>
      <c r="AU675" s="230" t="s">
        <v>79</v>
      </c>
      <c r="AV675" s="13" t="s">
        <v>79</v>
      </c>
      <c r="AW675" s="13" t="s">
        <v>33</v>
      </c>
      <c r="AX675" s="13" t="s">
        <v>72</v>
      </c>
      <c r="AY675" s="230" t="s">
        <v>115</v>
      </c>
    </row>
    <row r="676" s="13" customFormat="1">
      <c r="A676" s="13"/>
      <c r="B676" s="220"/>
      <c r="C676" s="221"/>
      <c r="D676" s="213" t="s">
        <v>134</v>
      </c>
      <c r="E676" s="222" t="s">
        <v>19</v>
      </c>
      <c r="F676" s="223" t="s">
        <v>815</v>
      </c>
      <c r="G676" s="221"/>
      <c r="H676" s="224">
        <v>1.8</v>
      </c>
      <c r="I676" s="225"/>
      <c r="J676" s="221"/>
      <c r="K676" s="221"/>
      <c r="L676" s="226"/>
      <c r="M676" s="227"/>
      <c r="N676" s="228"/>
      <c r="O676" s="228"/>
      <c r="P676" s="228"/>
      <c r="Q676" s="228"/>
      <c r="R676" s="228"/>
      <c r="S676" s="228"/>
      <c r="T676" s="229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30" t="s">
        <v>134</v>
      </c>
      <c r="AU676" s="230" t="s">
        <v>79</v>
      </c>
      <c r="AV676" s="13" t="s">
        <v>79</v>
      </c>
      <c r="AW676" s="13" t="s">
        <v>33</v>
      </c>
      <c r="AX676" s="13" t="s">
        <v>72</v>
      </c>
      <c r="AY676" s="230" t="s">
        <v>115</v>
      </c>
    </row>
    <row r="677" s="13" customFormat="1">
      <c r="A677" s="13"/>
      <c r="B677" s="220"/>
      <c r="C677" s="221"/>
      <c r="D677" s="213" t="s">
        <v>134</v>
      </c>
      <c r="E677" s="222" t="s">
        <v>19</v>
      </c>
      <c r="F677" s="223" t="s">
        <v>816</v>
      </c>
      <c r="G677" s="221"/>
      <c r="H677" s="224">
        <v>4</v>
      </c>
      <c r="I677" s="225"/>
      <c r="J677" s="221"/>
      <c r="K677" s="221"/>
      <c r="L677" s="226"/>
      <c r="M677" s="227"/>
      <c r="N677" s="228"/>
      <c r="O677" s="228"/>
      <c r="P677" s="228"/>
      <c r="Q677" s="228"/>
      <c r="R677" s="228"/>
      <c r="S677" s="228"/>
      <c r="T677" s="229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30" t="s">
        <v>134</v>
      </c>
      <c r="AU677" s="230" t="s">
        <v>79</v>
      </c>
      <c r="AV677" s="13" t="s">
        <v>79</v>
      </c>
      <c r="AW677" s="13" t="s">
        <v>33</v>
      </c>
      <c r="AX677" s="13" t="s">
        <v>72</v>
      </c>
      <c r="AY677" s="230" t="s">
        <v>115</v>
      </c>
    </row>
    <row r="678" s="15" customFormat="1">
      <c r="A678" s="15"/>
      <c r="B678" s="241"/>
      <c r="C678" s="242"/>
      <c r="D678" s="213" t="s">
        <v>134</v>
      </c>
      <c r="E678" s="243" t="s">
        <v>19</v>
      </c>
      <c r="F678" s="244" t="s">
        <v>151</v>
      </c>
      <c r="G678" s="242"/>
      <c r="H678" s="245">
        <v>9.8000000000000007</v>
      </c>
      <c r="I678" s="246"/>
      <c r="J678" s="242"/>
      <c r="K678" s="242"/>
      <c r="L678" s="247"/>
      <c r="M678" s="248"/>
      <c r="N678" s="249"/>
      <c r="O678" s="249"/>
      <c r="P678" s="249"/>
      <c r="Q678" s="249"/>
      <c r="R678" s="249"/>
      <c r="S678" s="249"/>
      <c r="T678" s="250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51" t="s">
        <v>134</v>
      </c>
      <c r="AU678" s="251" t="s">
        <v>79</v>
      </c>
      <c r="AV678" s="15" t="s">
        <v>121</v>
      </c>
      <c r="AW678" s="15" t="s">
        <v>33</v>
      </c>
      <c r="AX678" s="15" t="s">
        <v>77</v>
      </c>
      <c r="AY678" s="251" t="s">
        <v>115</v>
      </c>
    </row>
    <row r="679" s="2" customFormat="1" ht="24.15" customHeight="1">
      <c r="A679" s="41"/>
      <c r="B679" s="42"/>
      <c r="C679" s="200" t="s">
        <v>841</v>
      </c>
      <c r="D679" s="200" t="s">
        <v>117</v>
      </c>
      <c r="E679" s="201" t="s">
        <v>842</v>
      </c>
      <c r="F679" s="202" t="s">
        <v>843</v>
      </c>
      <c r="G679" s="203" t="s">
        <v>464</v>
      </c>
      <c r="H679" s="204">
        <v>5</v>
      </c>
      <c r="I679" s="205"/>
      <c r="J679" s="206">
        <f>ROUND(I679*H679,2)</f>
        <v>0</v>
      </c>
      <c r="K679" s="202" t="s">
        <v>129</v>
      </c>
      <c r="L679" s="47"/>
      <c r="M679" s="207" t="s">
        <v>19</v>
      </c>
      <c r="N679" s="208" t="s">
        <v>43</v>
      </c>
      <c r="O679" s="87"/>
      <c r="P679" s="209">
        <f>O679*H679</f>
        <v>0</v>
      </c>
      <c r="Q679" s="209">
        <v>3.0000000000000001E-05</v>
      </c>
      <c r="R679" s="209">
        <f>Q679*H679</f>
        <v>0.00015000000000000001</v>
      </c>
      <c r="S679" s="209">
        <v>0</v>
      </c>
      <c r="T679" s="210">
        <f>S679*H679</f>
        <v>0</v>
      </c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R679" s="211" t="s">
        <v>320</v>
      </c>
      <c r="AT679" s="211" t="s">
        <v>117</v>
      </c>
      <c r="AU679" s="211" t="s">
        <v>79</v>
      </c>
      <c r="AY679" s="20" t="s">
        <v>115</v>
      </c>
      <c r="BE679" s="212">
        <f>IF(N679="základní",J679,0)</f>
        <v>0</v>
      </c>
      <c r="BF679" s="212">
        <f>IF(N679="snížená",J679,0)</f>
        <v>0</v>
      </c>
      <c r="BG679" s="212">
        <f>IF(N679="zákl. přenesená",J679,0)</f>
        <v>0</v>
      </c>
      <c r="BH679" s="212">
        <f>IF(N679="sníž. přenesená",J679,0)</f>
        <v>0</v>
      </c>
      <c r="BI679" s="212">
        <f>IF(N679="nulová",J679,0)</f>
        <v>0</v>
      </c>
      <c r="BJ679" s="20" t="s">
        <v>77</v>
      </c>
      <c r="BK679" s="212">
        <f>ROUND(I679*H679,2)</f>
        <v>0</v>
      </c>
      <c r="BL679" s="20" t="s">
        <v>320</v>
      </c>
      <c r="BM679" s="211" t="s">
        <v>844</v>
      </c>
    </row>
    <row r="680" s="2" customFormat="1">
      <c r="A680" s="41"/>
      <c r="B680" s="42"/>
      <c r="C680" s="43"/>
      <c r="D680" s="213" t="s">
        <v>123</v>
      </c>
      <c r="E680" s="43"/>
      <c r="F680" s="214" t="s">
        <v>845</v>
      </c>
      <c r="G680" s="43"/>
      <c r="H680" s="43"/>
      <c r="I680" s="215"/>
      <c r="J680" s="43"/>
      <c r="K680" s="43"/>
      <c r="L680" s="47"/>
      <c r="M680" s="216"/>
      <c r="N680" s="217"/>
      <c r="O680" s="87"/>
      <c r="P680" s="87"/>
      <c r="Q680" s="87"/>
      <c r="R680" s="87"/>
      <c r="S680" s="87"/>
      <c r="T680" s="88"/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T680" s="20" t="s">
        <v>123</v>
      </c>
      <c r="AU680" s="20" t="s">
        <v>79</v>
      </c>
    </row>
    <row r="681" s="2" customFormat="1">
      <c r="A681" s="41"/>
      <c r="B681" s="42"/>
      <c r="C681" s="43"/>
      <c r="D681" s="218" t="s">
        <v>132</v>
      </c>
      <c r="E681" s="43"/>
      <c r="F681" s="219" t="s">
        <v>846</v>
      </c>
      <c r="G681" s="43"/>
      <c r="H681" s="43"/>
      <c r="I681" s="215"/>
      <c r="J681" s="43"/>
      <c r="K681" s="43"/>
      <c r="L681" s="47"/>
      <c r="M681" s="216"/>
      <c r="N681" s="217"/>
      <c r="O681" s="87"/>
      <c r="P681" s="87"/>
      <c r="Q681" s="87"/>
      <c r="R681" s="87"/>
      <c r="S681" s="87"/>
      <c r="T681" s="88"/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T681" s="20" t="s">
        <v>132</v>
      </c>
      <c r="AU681" s="20" t="s">
        <v>79</v>
      </c>
    </row>
    <row r="682" s="13" customFormat="1">
      <c r="A682" s="13"/>
      <c r="B682" s="220"/>
      <c r="C682" s="221"/>
      <c r="D682" s="213" t="s">
        <v>134</v>
      </c>
      <c r="E682" s="222" t="s">
        <v>19</v>
      </c>
      <c r="F682" s="223" t="s">
        <v>805</v>
      </c>
      <c r="G682" s="221"/>
      <c r="H682" s="224">
        <v>5</v>
      </c>
      <c r="I682" s="225"/>
      <c r="J682" s="221"/>
      <c r="K682" s="221"/>
      <c r="L682" s="226"/>
      <c r="M682" s="227"/>
      <c r="N682" s="228"/>
      <c r="O682" s="228"/>
      <c r="P682" s="228"/>
      <c r="Q682" s="228"/>
      <c r="R682" s="228"/>
      <c r="S682" s="228"/>
      <c r="T682" s="229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30" t="s">
        <v>134</v>
      </c>
      <c r="AU682" s="230" t="s">
        <v>79</v>
      </c>
      <c r="AV682" s="13" t="s">
        <v>79</v>
      </c>
      <c r="AW682" s="13" t="s">
        <v>33</v>
      </c>
      <c r="AX682" s="13" t="s">
        <v>77</v>
      </c>
      <c r="AY682" s="230" t="s">
        <v>115</v>
      </c>
    </row>
    <row r="683" s="2" customFormat="1" ht="24.15" customHeight="1">
      <c r="A683" s="41"/>
      <c r="B683" s="42"/>
      <c r="C683" s="200" t="s">
        <v>847</v>
      </c>
      <c r="D683" s="200" t="s">
        <v>117</v>
      </c>
      <c r="E683" s="201" t="s">
        <v>848</v>
      </c>
      <c r="F683" s="202" t="s">
        <v>849</v>
      </c>
      <c r="G683" s="203" t="s">
        <v>464</v>
      </c>
      <c r="H683" s="204">
        <v>9.8000000000000007</v>
      </c>
      <c r="I683" s="205"/>
      <c r="J683" s="206">
        <f>ROUND(I683*H683,2)</f>
        <v>0</v>
      </c>
      <c r="K683" s="202" t="s">
        <v>129</v>
      </c>
      <c r="L683" s="47"/>
      <c r="M683" s="207" t="s">
        <v>19</v>
      </c>
      <c r="N683" s="208" t="s">
        <v>43</v>
      </c>
      <c r="O683" s="87"/>
      <c r="P683" s="209">
        <f>O683*H683</f>
        <v>0</v>
      </c>
      <c r="Q683" s="209">
        <v>0.00017000000000000001</v>
      </c>
      <c r="R683" s="209">
        <f>Q683*H683</f>
        <v>0.0016660000000000002</v>
      </c>
      <c r="S683" s="209">
        <v>0</v>
      </c>
      <c r="T683" s="210">
        <f>S683*H683</f>
        <v>0</v>
      </c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R683" s="211" t="s">
        <v>320</v>
      </c>
      <c r="AT683" s="211" t="s">
        <v>117</v>
      </c>
      <c r="AU683" s="211" t="s">
        <v>79</v>
      </c>
      <c r="AY683" s="20" t="s">
        <v>115</v>
      </c>
      <c r="BE683" s="212">
        <f>IF(N683="základní",J683,0)</f>
        <v>0</v>
      </c>
      <c r="BF683" s="212">
        <f>IF(N683="snížená",J683,0)</f>
        <v>0</v>
      </c>
      <c r="BG683" s="212">
        <f>IF(N683="zákl. přenesená",J683,0)</f>
        <v>0</v>
      </c>
      <c r="BH683" s="212">
        <f>IF(N683="sníž. přenesená",J683,0)</f>
        <v>0</v>
      </c>
      <c r="BI683" s="212">
        <f>IF(N683="nulová",J683,0)</f>
        <v>0</v>
      </c>
      <c r="BJ683" s="20" t="s">
        <v>77</v>
      </c>
      <c r="BK683" s="212">
        <f>ROUND(I683*H683,2)</f>
        <v>0</v>
      </c>
      <c r="BL683" s="20" t="s">
        <v>320</v>
      </c>
      <c r="BM683" s="211" t="s">
        <v>850</v>
      </c>
    </row>
    <row r="684" s="2" customFormat="1">
      <c r="A684" s="41"/>
      <c r="B684" s="42"/>
      <c r="C684" s="43"/>
      <c r="D684" s="213" t="s">
        <v>123</v>
      </c>
      <c r="E684" s="43"/>
      <c r="F684" s="214" t="s">
        <v>851</v>
      </c>
      <c r="G684" s="43"/>
      <c r="H684" s="43"/>
      <c r="I684" s="215"/>
      <c r="J684" s="43"/>
      <c r="K684" s="43"/>
      <c r="L684" s="47"/>
      <c r="M684" s="216"/>
      <c r="N684" s="217"/>
      <c r="O684" s="87"/>
      <c r="P684" s="87"/>
      <c r="Q684" s="87"/>
      <c r="R684" s="87"/>
      <c r="S684" s="87"/>
      <c r="T684" s="88"/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T684" s="20" t="s">
        <v>123</v>
      </c>
      <c r="AU684" s="20" t="s">
        <v>79</v>
      </c>
    </row>
    <row r="685" s="2" customFormat="1">
      <c r="A685" s="41"/>
      <c r="B685" s="42"/>
      <c r="C685" s="43"/>
      <c r="D685" s="218" t="s">
        <v>132</v>
      </c>
      <c r="E685" s="43"/>
      <c r="F685" s="219" t="s">
        <v>852</v>
      </c>
      <c r="G685" s="43"/>
      <c r="H685" s="43"/>
      <c r="I685" s="215"/>
      <c r="J685" s="43"/>
      <c r="K685" s="43"/>
      <c r="L685" s="47"/>
      <c r="M685" s="216"/>
      <c r="N685" s="217"/>
      <c r="O685" s="87"/>
      <c r="P685" s="87"/>
      <c r="Q685" s="87"/>
      <c r="R685" s="87"/>
      <c r="S685" s="87"/>
      <c r="T685" s="88"/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T685" s="20" t="s">
        <v>132</v>
      </c>
      <c r="AU685" s="20" t="s">
        <v>79</v>
      </c>
    </row>
    <row r="686" s="14" customFormat="1">
      <c r="A686" s="14"/>
      <c r="B686" s="231"/>
      <c r="C686" s="232"/>
      <c r="D686" s="213" t="s">
        <v>134</v>
      </c>
      <c r="E686" s="233" t="s">
        <v>19</v>
      </c>
      <c r="F686" s="234" t="s">
        <v>812</v>
      </c>
      <c r="G686" s="232"/>
      <c r="H686" s="233" t="s">
        <v>19</v>
      </c>
      <c r="I686" s="235"/>
      <c r="J686" s="232"/>
      <c r="K686" s="232"/>
      <c r="L686" s="236"/>
      <c r="M686" s="237"/>
      <c r="N686" s="238"/>
      <c r="O686" s="238"/>
      <c r="P686" s="238"/>
      <c r="Q686" s="238"/>
      <c r="R686" s="238"/>
      <c r="S686" s="238"/>
      <c r="T686" s="239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40" t="s">
        <v>134</v>
      </c>
      <c r="AU686" s="240" t="s">
        <v>79</v>
      </c>
      <c r="AV686" s="14" t="s">
        <v>77</v>
      </c>
      <c r="AW686" s="14" t="s">
        <v>33</v>
      </c>
      <c r="AX686" s="14" t="s">
        <v>72</v>
      </c>
      <c r="AY686" s="240" t="s">
        <v>115</v>
      </c>
    </row>
    <row r="687" s="13" customFormat="1">
      <c r="A687" s="13"/>
      <c r="B687" s="220"/>
      <c r="C687" s="221"/>
      <c r="D687" s="213" t="s">
        <v>134</v>
      </c>
      <c r="E687" s="222" t="s">
        <v>19</v>
      </c>
      <c r="F687" s="223" t="s">
        <v>813</v>
      </c>
      <c r="G687" s="221"/>
      <c r="H687" s="224">
        <v>2</v>
      </c>
      <c r="I687" s="225"/>
      <c r="J687" s="221"/>
      <c r="K687" s="221"/>
      <c r="L687" s="226"/>
      <c r="M687" s="227"/>
      <c r="N687" s="228"/>
      <c r="O687" s="228"/>
      <c r="P687" s="228"/>
      <c r="Q687" s="228"/>
      <c r="R687" s="228"/>
      <c r="S687" s="228"/>
      <c r="T687" s="229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30" t="s">
        <v>134</v>
      </c>
      <c r="AU687" s="230" t="s">
        <v>79</v>
      </c>
      <c r="AV687" s="13" t="s">
        <v>79</v>
      </c>
      <c r="AW687" s="13" t="s">
        <v>33</v>
      </c>
      <c r="AX687" s="13" t="s">
        <v>72</v>
      </c>
      <c r="AY687" s="230" t="s">
        <v>115</v>
      </c>
    </row>
    <row r="688" s="13" customFormat="1">
      <c r="A688" s="13"/>
      <c r="B688" s="220"/>
      <c r="C688" s="221"/>
      <c r="D688" s="213" t="s">
        <v>134</v>
      </c>
      <c r="E688" s="222" t="s">
        <v>19</v>
      </c>
      <c r="F688" s="223" t="s">
        <v>814</v>
      </c>
      <c r="G688" s="221"/>
      <c r="H688" s="224">
        <v>2</v>
      </c>
      <c r="I688" s="225"/>
      <c r="J688" s="221"/>
      <c r="K688" s="221"/>
      <c r="L688" s="226"/>
      <c r="M688" s="227"/>
      <c r="N688" s="228"/>
      <c r="O688" s="228"/>
      <c r="P688" s="228"/>
      <c r="Q688" s="228"/>
      <c r="R688" s="228"/>
      <c r="S688" s="228"/>
      <c r="T688" s="229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30" t="s">
        <v>134</v>
      </c>
      <c r="AU688" s="230" t="s">
        <v>79</v>
      </c>
      <c r="AV688" s="13" t="s">
        <v>79</v>
      </c>
      <c r="AW688" s="13" t="s">
        <v>33</v>
      </c>
      <c r="AX688" s="13" t="s">
        <v>72</v>
      </c>
      <c r="AY688" s="230" t="s">
        <v>115</v>
      </c>
    </row>
    <row r="689" s="13" customFormat="1">
      <c r="A689" s="13"/>
      <c r="B689" s="220"/>
      <c r="C689" s="221"/>
      <c r="D689" s="213" t="s">
        <v>134</v>
      </c>
      <c r="E689" s="222" t="s">
        <v>19</v>
      </c>
      <c r="F689" s="223" t="s">
        <v>815</v>
      </c>
      <c r="G689" s="221"/>
      <c r="H689" s="224">
        <v>1.8</v>
      </c>
      <c r="I689" s="225"/>
      <c r="J689" s="221"/>
      <c r="K689" s="221"/>
      <c r="L689" s="226"/>
      <c r="M689" s="227"/>
      <c r="N689" s="228"/>
      <c r="O689" s="228"/>
      <c r="P689" s="228"/>
      <c r="Q689" s="228"/>
      <c r="R689" s="228"/>
      <c r="S689" s="228"/>
      <c r="T689" s="229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30" t="s">
        <v>134</v>
      </c>
      <c r="AU689" s="230" t="s">
        <v>79</v>
      </c>
      <c r="AV689" s="13" t="s">
        <v>79</v>
      </c>
      <c r="AW689" s="13" t="s">
        <v>33</v>
      </c>
      <c r="AX689" s="13" t="s">
        <v>72</v>
      </c>
      <c r="AY689" s="230" t="s">
        <v>115</v>
      </c>
    </row>
    <row r="690" s="13" customFormat="1">
      <c r="A690" s="13"/>
      <c r="B690" s="220"/>
      <c r="C690" s="221"/>
      <c r="D690" s="213" t="s">
        <v>134</v>
      </c>
      <c r="E690" s="222" t="s">
        <v>19</v>
      </c>
      <c r="F690" s="223" t="s">
        <v>816</v>
      </c>
      <c r="G690" s="221"/>
      <c r="H690" s="224">
        <v>4</v>
      </c>
      <c r="I690" s="225"/>
      <c r="J690" s="221"/>
      <c r="K690" s="221"/>
      <c r="L690" s="226"/>
      <c r="M690" s="227"/>
      <c r="N690" s="228"/>
      <c r="O690" s="228"/>
      <c r="P690" s="228"/>
      <c r="Q690" s="228"/>
      <c r="R690" s="228"/>
      <c r="S690" s="228"/>
      <c r="T690" s="229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30" t="s">
        <v>134</v>
      </c>
      <c r="AU690" s="230" t="s">
        <v>79</v>
      </c>
      <c r="AV690" s="13" t="s">
        <v>79</v>
      </c>
      <c r="AW690" s="13" t="s">
        <v>33</v>
      </c>
      <c r="AX690" s="13" t="s">
        <v>72</v>
      </c>
      <c r="AY690" s="230" t="s">
        <v>115</v>
      </c>
    </row>
    <row r="691" s="15" customFormat="1">
      <c r="A691" s="15"/>
      <c r="B691" s="241"/>
      <c r="C691" s="242"/>
      <c r="D691" s="213" t="s">
        <v>134</v>
      </c>
      <c r="E691" s="243" t="s">
        <v>19</v>
      </c>
      <c r="F691" s="244" t="s">
        <v>151</v>
      </c>
      <c r="G691" s="242"/>
      <c r="H691" s="245">
        <v>9.8000000000000007</v>
      </c>
      <c r="I691" s="246"/>
      <c r="J691" s="242"/>
      <c r="K691" s="242"/>
      <c r="L691" s="247"/>
      <c r="M691" s="248"/>
      <c r="N691" s="249"/>
      <c r="O691" s="249"/>
      <c r="P691" s="249"/>
      <c r="Q691" s="249"/>
      <c r="R691" s="249"/>
      <c r="S691" s="249"/>
      <c r="T691" s="250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51" t="s">
        <v>134</v>
      </c>
      <c r="AU691" s="251" t="s">
        <v>79</v>
      </c>
      <c r="AV691" s="15" t="s">
        <v>121</v>
      </c>
      <c r="AW691" s="15" t="s">
        <v>33</v>
      </c>
      <c r="AX691" s="15" t="s">
        <v>77</v>
      </c>
      <c r="AY691" s="251" t="s">
        <v>115</v>
      </c>
    </row>
    <row r="692" s="2" customFormat="1" ht="16.5" customHeight="1">
      <c r="A692" s="41"/>
      <c r="B692" s="42"/>
      <c r="C692" s="200" t="s">
        <v>853</v>
      </c>
      <c r="D692" s="200" t="s">
        <v>117</v>
      </c>
      <c r="E692" s="201" t="s">
        <v>854</v>
      </c>
      <c r="F692" s="202" t="s">
        <v>855</v>
      </c>
      <c r="G692" s="203" t="s">
        <v>128</v>
      </c>
      <c r="H692" s="204">
        <v>23</v>
      </c>
      <c r="I692" s="205"/>
      <c r="J692" s="206">
        <f>ROUND(I692*H692,2)</f>
        <v>0</v>
      </c>
      <c r="K692" s="202" t="s">
        <v>129</v>
      </c>
      <c r="L692" s="47"/>
      <c r="M692" s="207" t="s">
        <v>19</v>
      </c>
      <c r="N692" s="208" t="s">
        <v>43</v>
      </c>
      <c r="O692" s="87"/>
      <c r="P692" s="209">
        <f>O692*H692</f>
        <v>0</v>
      </c>
      <c r="Q692" s="209">
        <v>0</v>
      </c>
      <c r="R692" s="209">
        <f>Q692*H692</f>
        <v>0</v>
      </c>
      <c r="S692" s="209">
        <v>0</v>
      </c>
      <c r="T692" s="210">
        <f>S692*H692</f>
        <v>0</v>
      </c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R692" s="211" t="s">
        <v>320</v>
      </c>
      <c r="AT692" s="211" t="s">
        <v>117</v>
      </c>
      <c r="AU692" s="211" t="s">
        <v>79</v>
      </c>
      <c r="AY692" s="20" t="s">
        <v>115</v>
      </c>
      <c r="BE692" s="212">
        <f>IF(N692="základní",J692,0)</f>
        <v>0</v>
      </c>
      <c r="BF692" s="212">
        <f>IF(N692="snížená",J692,0)</f>
        <v>0</v>
      </c>
      <c r="BG692" s="212">
        <f>IF(N692="zákl. přenesená",J692,0)</f>
        <v>0</v>
      </c>
      <c r="BH692" s="212">
        <f>IF(N692="sníž. přenesená",J692,0)</f>
        <v>0</v>
      </c>
      <c r="BI692" s="212">
        <f>IF(N692="nulová",J692,0)</f>
        <v>0</v>
      </c>
      <c r="BJ692" s="20" t="s">
        <v>77</v>
      </c>
      <c r="BK692" s="212">
        <f>ROUND(I692*H692,2)</f>
        <v>0</v>
      </c>
      <c r="BL692" s="20" t="s">
        <v>320</v>
      </c>
      <c r="BM692" s="211" t="s">
        <v>856</v>
      </c>
    </row>
    <row r="693" s="2" customFormat="1">
      <c r="A693" s="41"/>
      <c r="B693" s="42"/>
      <c r="C693" s="43"/>
      <c r="D693" s="213" t="s">
        <v>123</v>
      </c>
      <c r="E693" s="43"/>
      <c r="F693" s="214" t="s">
        <v>857</v>
      </c>
      <c r="G693" s="43"/>
      <c r="H693" s="43"/>
      <c r="I693" s="215"/>
      <c r="J693" s="43"/>
      <c r="K693" s="43"/>
      <c r="L693" s="47"/>
      <c r="M693" s="216"/>
      <c r="N693" s="217"/>
      <c r="O693" s="87"/>
      <c r="P693" s="87"/>
      <c r="Q693" s="87"/>
      <c r="R693" s="87"/>
      <c r="S693" s="87"/>
      <c r="T693" s="88"/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T693" s="20" t="s">
        <v>123</v>
      </c>
      <c r="AU693" s="20" t="s">
        <v>79</v>
      </c>
    </row>
    <row r="694" s="2" customFormat="1">
      <c r="A694" s="41"/>
      <c r="B694" s="42"/>
      <c r="C694" s="43"/>
      <c r="D694" s="218" t="s">
        <v>132</v>
      </c>
      <c r="E694" s="43"/>
      <c r="F694" s="219" t="s">
        <v>858</v>
      </c>
      <c r="G694" s="43"/>
      <c r="H694" s="43"/>
      <c r="I694" s="215"/>
      <c r="J694" s="43"/>
      <c r="K694" s="43"/>
      <c r="L694" s="47"/>
      <c r="M694" s="216"/>
      <c r="N694" s="217"/>
      <c r="O694" s="87"/>
      <c r="P694" s="87"/>
      <c r="Q694" s="87"/>
      <c r="R694" s="87"/>
      <c r="S694" s="87"/>
      <c r="T694" s="88"/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T694" s="20" t="s">
        <v>132</v>
      </c>
      <c r="AU694" s="20" t="s">
        <v>79</v>
      </c>
    </row>
    <row r="695" s="14" customFormat="1">
      <c r="A695" s="14"/>
      <c r="B695" s="231"/>
      <c r="C695" s="232"/>
      <c r="D695" s="213" t="s">
        <v>134</v>
      </c>
      <c r="E695" s="233" t="s">
        <v>19</v>
      </c>
      <c r="F695" s="234" t="s">
        <v>859</v>
      </c>
      <c r="G695" s="232"/>
      <c r="H695" s="233" t="s">
        <v>19</v>
      </c>
      <c r="I695" s="235"/>
      <c r="J695" s="232"/>
      <c r="K695" s="232"/>
      <c r="L695" s="236"/>
      <c r="M695" s="237"/>
      <c r="N695" s="238"/>
      <c r="O695" s="238"/>
      <c r="P695" s="238"/>
      <c r="Q695" s="238"/>
      <c r="R695" s="238"/>
      <c r="S695" s="238"/>
      <c r="T695" s="239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40" t="s">
        <v>134</v>
      </c>
      <c r="AU695" s="240" t="s">
        <v>79</v>
      </c>
      <c r="AV695" s="14" t="s">
        <v>77</v>
      </c>
      <c r="AW695" s="14" t="s">
        <v>33</v>
      </c>
      <c r="AX695" s="14" t="s">
        <v>72</v>
      </c>
      <c r="AY695" s="240" t="s">
        <v>115</v>
      </c>
    </row>
    <row r="696" s="13" customFormat="1">
      <c r="A696" s="13"/>
      <c r="B696" s="220"/>
      <c r="C696" s="221"/>
      <c r="D696" s="213" t="s">
        <v>134</v>
      </c>
      <c r="E696" s="222" t="s">
        <v>19</v>
      </c>
      <c r="F696" s="223" t="s">
        <v>354</v>
      </c>
      <c r="G696" s="221"/>
      <c r="H696" s="224">
        <v>20</v>
      </c>
      <c r="I696" s="225"/>
      <c r="J696" s="221"/>
      <c r="K696" s="221"/>
      <c r="L696" s="226"/>
      <c r="M696" s="227"/>
      <c r="N696" s="228"/>
      <c r="O696" s="228"/>
      <c r="P696" s="228"/>
      <c r="Q696" s="228"/>
      <c r="R696" s="228"/>
      <c r="S696" s="228"/>
      <c r="T696" s="229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30" t="s">
        <v>134</v>
      </c>
      <c r="AU696" s="230" t="s">
        <v>79</v>
      </c>
      <c r="AV696" s="13" t="s">
        <v>79</v>
      </c>
      <c r="AW696" s="13" t="s">
        <v>33</v>
      </c>
      <c r="AX696" s="13" t="s">
        <v>72</v>
      </c>
      <c r="AY696" s="230" t="s">
        <v>115</v>
      </c>
    </row>
    <row r="697" s="14" customFormat="1">
      <c r="A697" s="14"/>
      <c r="B697" s="231"/>
      <c r="C697" s="232"/>
      <c r="D697" s="213" t="s">
        <v>134</v>
      </c>
      <c r="E697" s="233" t="s">
        <v>19</v>
      </c>
      <c r="F697" s="234" t="s">
        <v>860</v>
      </c>
      <c r="G697" s="232"/>
      <c r="H697" s="233" t="s">
        <v>19</v>
      </c>
      <c r="I697" s="235"/>
      <c r="J697" s="232"/>
      <c r="K697" s="232"/>
      <c r="L697" s="236"/>
      <c r="M697" s="237"/>
      <c r="N697" s="238"/>
      <c r="O697" s="238"/>
      <c r="P697" s="238"/>
      <c r="Q697" s="238"/>
      <c r="R697" s="238"/>
      <c r="S697" s="238"/>
      <c r="T697" s="239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40" t="s">
        <v>134</v>
      </c>
      <c r="AU697" s="240" t="s">
        <v>79</v>
      </c>
      <c r="AV697" s="14" t="s">
        <v>77</v>
      </c>
      <c r="AW697" s="14" t="s">
        <v>33</v>
      </c>
      <c r="AX697" s="14" t="s">
        <v>72</v>
      </c>
      <c r="AY697" s="240" t="s">
        <v>115</v>
      </c>
    </row>
    <row r="698" s="13" customFormat="1">
      <c r="A698" s="13"/>
      <c r="B698" s="220"/>
      <c r="C698" s="221"/>
      <c r="D698" s="213" t="s">
        <v>134</v>
      </c>
      <c r="E698" s="222" t="s">
        <v>19</v>
      </c>
      <c r="F698" s="223" t="s">
        <v>861</v>
      </c>
      <c r="G698" s="221"/>
      <c r="H698" s="224">
        <v>3</v>
      </c>
      <c r="I698" s="225"/>
      <c r="J698" s="221"/>
      <c r="K698" s="221"/>
      <c r="L698" s="226"/>
      <c r="M698" s="227"/>
      <c r="N698" s="228"/>
      <c r="O698" s="228"/>
      <c r="P698" s="228"/>
      <c r="Q698" s="228"/>
      <c r="R698" s="228"/>
      <c r="S698" s="228"/>
      <c r="T698" s="229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30" t="s">
        <v>134</v>
      </c>
      <c r="AU698" s="230" t="s">
        <v>79</v>
      </c>
      <c r="AV698" s="13" t="s">
        <v>79</v>
      </c>
      <c r="AW698" s="13" t="s">
        <v>33</v>
      </c>
      <c r="AX698" s="13" t="s">
        <v>72</v>
      </c>
      <c r="AY698" s="230" t="s">
        <v>115</v>
      </c>
    </row>
    <row r="699" s="15" customFormat="1">
      <c r="A699" s="15"/>
      <c r="B699" s="241"/>
      <c r="C699" s="242"/>
      <c r="D699" s="213" t="s">
        <v>134</v>
      </c>
      <c r="E699" s="243" t="s">
        <v>19</v>
      </c>
      <c r="F699" s="244" t="s">
        <v>151</v>
      </c>
      <c r="G699" s="242"/>
      <c r="H699" s="245">
        <v>23</v>
      </c>
      <c r="I699" s="246"/>
      <c r="J699" s="242"/>
      <c r="K699" s="242"/>
      <c r="L699" s="247"/>
      <c r="M699" s="248"/>
      <c r="N699" s="249"/>
      <c r="O699" s="249"/>
      <c r="P699" s="249"/>
      <c r="Q699" s="249"/>
      <c r="R699" s="249"/>
      <c r="S699" s="249"/>
      <c r="T699" s="250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51" t="s">
        <v>134</v>
      </c>
      <c r="AU699" s="251" t="s">
        <v>79</v>
      </c>
      <c r="AV699" s="15" t="s">
        <v>121</v>
      </c>
      <c r="AW699" s="15" t="s">
        <v>33</v>
      </c>
      <c r="AX699" s="15" t="s">
        <v>77</v>
      </c>
      <c r="AY699" s="251" t="s">
        <v>115</v>
      </c>
    </row>
    <row r="700" s="2" customFormat="1" ht="16.5" customHeight="1">
      <c r="A700" s="41"/>
      <c r="B700" s="42"/>
      <c r="C700" s="200" t="s">
        <v>862</v>
      </c>
      <c r="D700" s="200" t="s">
        <v>117</v>
      </c>
      <c r="E700" s="201" t="s">
        <v>863</v>
      </c>
      <c r="F700" s="202" t="s">
        <v>864</v>
      </c>
      <c r="G700" s="203" t="s">
        <v>128</v>
      </c>
      <c r="H700" s="204">
        <v>67.013000000000005</v>
      </c>
      <c r="I700" s="205"/>
      <c r="J700" s="206">
        <f>ROUND(I700*H700,2)</f>
        <v>0</v>
      </c>
      <c r="K700" s="202" t="s">
        <v>19</v>
      </c>
      <c r="L700" s="47"/>
      <c r="M700" s="207" t="s">
        <v>19</v>
      </c>
      <c r="N700" s="208" t="s">
        <v>43</v>
      </c>
      <c r="O700" s="87"/>
      <c r="P700" s="209">
        <f>O700*H700</f>
        <v>0</v>
      </c>
      <c r="Q700" s="209">
        <v>0</v>
      </c>
      <c r="R700" s="209">
        <f>Q700*H700</f>
        <v>0</v>
      </c>
      <c r="S700" s="209">
        <v>0</v>
      </c>
      <c r="T700" s="210">
        <f>S700*H700</f>
        <v>0</v>
      </c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R700" s="211" t="s">
        <v>320</v>
      </c>
      <c r="AT700" s="211" t="s">
        <v>117</v>
      </c>
      <c r="AU700" s="211" t="s">
        <v>79</v>
      </c>
      <c r="AY700" s="20" t="s">
        <v>115</v>
      </c>
      <c r="BE700" s="212">
        <f>IF(N700="základní",J700,0)</f>
        <v>0</v>
      </c>
      <c r="BF700" s="212">
        <f>IF(N700="snížená",J700,0)</f>
        <v>0</v>
      </c>
      <c r="BG700" s="212">
        <f>IF(N700="zákl. přenesená",J700,0)</f>
        <v>0</v>
      </c>
      <c r="BH700" s="212">
        <f>IF(N700="sníž. přenesená",J700,0)</f>
        <v>0</v>
      </c>
      <c r="BI700" s="212">
        <f>IF(N700="nulová",J700,0)</f>
        <v>0</v>
      </c>
      <c r="BJ700" s="20" t="s">
        <v>77</v>
      </c>
      <c r="BK700" s="212">
        <f>ROUND(I700*H700,2)</f>
        <v>0</v>
      </c>
      <c r="BL700" s="20" t="s">
        <v>320</v>
      </c>
      <c r="BM700" s="211" t="s">
        <v>865</v>
      </c>
    </row>
    <row r="701" s="2" customFormat="1">
      <c r="A701" s="41"/>
      <c r="B701" s="42"/>
      <c r="C701" s="43"/>
      <c r="D701" s="213" t="s">
        <v>123</v>
      </c>
      <c r="E701" s="43"/>
      <c r="F701" s="214" t="s">
        <v>866</v>
      </c>
      <c r="G701" s="43"/>
      <c r="H701" s="43"/>
      <c r="I701" s="215"/>
      <c r="J701" s="43"/>
      <c r="K701" s="43"/>
      <c r="L701" s="47"/>
      <c r="M701" s="216"/>
      <c r="N701" s="217"/>
      <c r="O701" s="87"/>
      <c r="P701" s="87"/>
      <c r="Q701" s="87"/>
      <c r="R701" s="87"/>
      <c r="S701" s="87"/>
      <c r="T701" s="88"/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  <c r="AT701" s="20" t="s">
        <v>123</v>
      </c>
      <c r="AU701" s="20" t="s">
        <v>79</v>
      </c>
    </row>
    <row r="702" s="14" customFormat="1">
      <c r="A702" s="14"/>
      <c r="B702" s="231"/>
      <c r="C702" s="232"/>
      <c r="D702" s="213" t="s">
        <v>134</v>
      </c>
      <c r="E702" s="233" t="s">
        <v>19</v>
      </c>
      <c r="F702" s="234" t="s">
        <v>148</v>
      </c>
      <c r="G702" s="232"/>
      <c r="H702" s="233" t="s">
        <v>19</v>
      </c>
      <c r="I702" s="235"/>
      <c r="J702" s="232"/>
      <c r="K702" s="232"/>
      <c r="L702" s="236"/>
      <c r="M702" s="237"/>
      <c r="N702" s="238"/>
      <c r="O702" s="238"/>
      <c r="P702" s="238"/>
      <c r="Q702" s="238"/>
      <c r="R702" s="238"/>
      <c r="S702" s="238"/>
      <c r="T702" s="239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40" t="s">
        <v>134</v>
      </c>
      <c r="AU702" s="240" t="s">
        <v>79</v>
      </c>
      <c r="AV702" s="14" t="s">
        <v>77</v>
      </c>
      <c r="AW702" s="14" t="s">
        <v>33</v>
      </c>
      <c r="AX702" s="14" t="s">
        <v>72</v>
      </c>
      <c r="AY702" s="240" t="s">
        <v>115</v>
      </c>
    </row>
    <row r="703" s="13" customFormat="1">
      <c r="A703" s="13"/>
      <c r="B703" s="220"/>
      <c r="C703" s="221"/>
      <c r="D703" s="213" t="s">
        <v>134</v>
      </c>
      <c r="E703" s="222" t="s">
        <v>19</v>
      </c>
      <c r="F703" s="223" t="s">
        <v>867</v>
      </c>
      <c r="G703" s="221"/>
      <c r="H703" s="224">
        <v>12.16</v>
      </c>
      <c r="I703" s="225"/>
      <c r="J703" s="221"/>
      <c r="K703" s="221"/>
      <c r="L703" s="226"/>
      <c r="M703" s="227"/>
      <c r="N703" s="228"/>
      <c r="O703" s="228"/>
      <c r="P703" s="228"/>
      <c r="Q703" s="228"/>
      <c r="R703" s="228"/>
      <c r="S703" s="228"/>
      <c r="T703" s="229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30" t="s">
        <v>134</v>
      </c>
      <c r="AU703" s="230" t="s">
        <v>79</v>
      </c>
      <c r="AV703" s="13" t="s">
        <v>79</v>
      </c>
      <c r="AW703" s="13" t="s">
        <v>33</v>
      </c>
      <c r="AX703" s="13" t="s">
        <v>72</v>
      </c>
      <c r="AY703" s="230" t="s">
        <v>115</v>
      </c>
    </row>
    <row r="704" s="13" customFormat="1">
      <c r="A704" s="13"/>
      <c r="B704" s="220"/>
      <c r="C704" s="221"/>
      <c r="D704" s="213" t="s">
        <v>134</v>
      </c>
      <c r="E704" s="222" t="s">
        <v>19</v>
      </c>
      <c r="F704" s="223" t="s">
        <v>868</v>
      </c>
      <c r="G704" s="221"/>
      <c r="H704" s="224">
        <v>0.92400000000000004</v>
      </c>
      <c r="I704" s="225"/>
      <c r="J704" s="221"/>
      <c r="K704" s="221"/>
      <c r="L704" s="226"/>
      <c r="M704" s="227"/>
      <c r="N704" s="228"/>
      <c r="O704" s="228"/>
      <c r="P704" s="228"/>
      <c r="Q704" s="228"/>
      <c r="R704" s="228"/>
      <c r="S704" s="228"/>
      <c r="T704" s="229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30" t="s">
        <v>134</v>
      </c>
      <c r="AU704" s="230" t="s">
        <v>79</v>
      </c>
      <c r="AV704" s="13" t="s">
        <v>79</v>
      </c>
      <c r="AW704" s="13" t="s">
        <v>33</v>
      </c>
      <c r="AX704" s="13" t="s">
        <v>72</v>
      </c>
      <c r="AY704" s="230" t="s">
        <v>115</v>
      </c>
    </row>
    <row r="705" s="13" customFormat="1">
      <c r="A705" s="13"/>
      <c r="B705" s="220"/>
      <c r="C705" s="221"/>
      <c r="D705" s="213" t="s">
        <v>134</v>
      </c>
      <c r="E705" s="222" t="s">
        <v>19</v>
      </c>
      <c r="F705" s="223" t="s">
        <v>869</v>
      </c>
      <c r="G705" s="221"/>
      <c r="H705" s="224">
        <v>9.984</v>
      </c>
      <c r="I705" s="225"/>
      <c r="J705" s="221"/>
      <c r="K705" s="221"/>
      <c r="L705" s="226"/>
      <c r="M705" s="227"/>
      <c r="N705" s="228"/>
      <c r="O705" s="228"/>
      <c r="P705" s="228"/>
      <c r="Q705" s="228"/>
      <c r="R705" s="228"/>
      <c r="S705" s="228"/>
      <c r="T705" s="229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30" t="s">
        <v>134</v>
      </c>
      <c r="AU705" s="230" t="s">
        <v>79</v>
      </c>
      <c r="AV705" s="13" t="s">
        <v>79</v>
      </c>
      <c r="AW705" s="13" t="s">
        <v>33</v>
      </c>
      <c r="AX705" s="13" t="s">
        <v>72</v>
      </c>
      <c r="AY705" s="230" t="s">
        <v>115</v>
      </c>
    </row>
    <row r="706" s="13" customFormat="1">
      <c r="A706" s="13"/>
      <c r="B706" s="220"/>
      <c r="C706" s="221"/>
      <c r="D706" s="213" t="s">
        <v>134</v>
      </c>
      <c r="E706" s="222" t="s">
        <v>19</v>
      </c>
      <c r="F706" s="223" t="s">
        <v>870</v>
      </c>
      <c r="G706" s="221"/>
      <c r="H706" s="224">
        <v>3.8999999999999999</v>
      </c>
      <c r="I706" s="225"/>
      <c r="J706" s="221"/>
      <c r="K706" s="221"/>
      <c r="L706" s="226"/>
      <c r="M706" s="227"/>
      <c r="N706" s="228"/>
      <c r="O706" s="228"/>
      <c r="P706" s="228"/>
      <c r="Q706" s="228"/>
      <c r="R706" s="228"/>
      <c r="S706" s="228"/>
      <c r="T706" s="229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30" t="s">
        <v>134</v>
      </c>
      <c r="AU706" s="230" t="s">
        <v>79</v>
      </c>
      <c r="AV706" s="13" t="s">
        <v>79</v>
      </c>
      <c r="AW706" s="13" t="s">
        <v>33</v>
      </c>
      <c r="AX706" s="13" t="s">
        <v>72</v>
      </c>
      <c r="AY706" s="230" t="s">
        <v>115</v>
      </c>
    </row>
    <row r="707" s="13" customFormat="1">
      <c r="A707" s="13"/>
      <c r="B707" s="220"/>
      <c r="C707" s="221"/>
      <c r="D707" s="213" t="s">
        <v>134</v>
      </c>
      <c r="E707" s="222" t="s">
        <v>19</v>
      </c>
      <c r="F707" s="223" t="s">
        <v>871</v>
      </c>
      <c r="G707" s="221"/>
      <c r="H707" s="224">
        <v>6.8499999999999996</v>
      </c>
      <c r="I707" s="225"/>
      <c r="J707" s="221"/>
      <c r="K707" s="221"/>
      <c r="L707" s="226"/>
      <c r="M707" s="227"/>
      <c r="N707" s="228"/>
      <c r="O707" s="228"/>
      <c r="P707" s="228"/>
      <c r="Q707" s="228"/>
      <c r="R707" s="228"/>
      <c r="S707" s="228"/>
      <c r="T707" s="229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30" t="s">
        <v>134</v>
      </c>
      <c r="AU707" s="230" t="s">
        <v>79</v>
      </c>
      <c r="AV707" s="13" t="s">
        <v>79</v>
      </c>
      <c r="AW707" s="13" t="s">
        <v>33</v>
      </c>
      <c r="AX707" s="13" t="s">
        <v>72</v>
      </c>
      <c r="AY707" s="230" t="s">
        <v>115</v>
      </c>
    </row>
    <row r="708" s="16" customFormat="1">
      <c r="A708" s="16"/>
      <c r="B708" s="252"/>
      <c r="C708" s="253"/>
      <c r="D708" s="213" t="s">
        <v>134</v>
      </c>
      <c r="E708" s="254" t="s">
        <v>19</v>
      </c>
      <c r="F708" s="255" t="s">
        <v>212</v>
      </c>
      <c r="G708" s="253"/>
      <c r="H708" s="256">
        <v>33.817999999999998</v>
      </c>
      <c r="I708" s="257"/>
      <c r="J708" s="253"/>
      <c r="K708" s="253"/>
      <c r="L708" s="258"/>
      <c r="M708" s="259"/>
      <c r="N708" s="260"/>
      <c r="O708" s="260"/>
      <c r="P708" s="260"/>
      <c r="Q708" s="260"/>
      <c r="R708" s="260"/>
      <c r="S708" s="260"/>
      <c r="T708" s="261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T708" s="262" t="s">
        <v>134</v>
      </c>
      <c r="AU708" s="262" t="s">
        <v>79</v>
      </c>
      <c r="AV708" s="16" t="s">
        <v>136</v>
      </c>
      <c r="AW708" s="16" t="s">
        <v>33</v>
      </c>
      <c r="AX708" s="16" t="s">
        <v>72</v>
      </c>
      <c r="AY708" s="262" t="s">
        <v>115</v>
      </c>
    </row>
    <row r="709" s="13" customFormat="1">
      <c r="A709" s="13"/>
      <c r="B709" s="220"/>
      <c r="C709" s="221"/>
      <c r="D709" s="213" t="s">
        <v>134</v>
      </c>
      <c r="E709" s="222" t="s">
        <v>19</v>
      </c>
      <c r="F709" s="223" t="s">
        <v>872</v>
      </c>
      <c r="G709" s="221"/>
      <c r="H709" s="224">
        <v>6.7050000000000001</v>
      </c>
      <c r="I709" s="225"/>
      <c r="J709" s="221"/>
      <c r="K709" s="221"/>
      <c r="L709" s="226"/>
      <c r="M709" s="227"/>
      <c r="N709" s="228"/>
      <c r="O709" s="228"/>
      <c r="P709" s="228"/>
      <c r="Q709" s="228"/>
      <c r="R709" s="228"/>
      <c r="S709" s="228"/>
      <c r="T709" s="229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30" t="s">
        <v>134</v>
      </c>
      <c r="AU709" s="230" t="s">
        <v>79</v>
      </c>
      <c r="AV709" s="13" t="s">
        <v>79</v>
      </c>
      <c r="AW709" s="13" t="s">
        <v>33</v>
      </c>
      <c r="AX709" s="13" t="s">
        <v>72</v>
      </c>
      <c r="AY709" s="230" t="s">
        <v>115</v>
      </c>
    </row>
    <row r="710" s="13" customFormat="1">
      <c r="A710" s="13"/>
      <c r="B710" s="220"/>
      <c r="C710" s="221"/>
      <c r="D710" s="213" t="s">
        <v>134</v>
      </c>
      <c r="E710" s="222" t="s">
        <v>19</v>
      </c>
      <c r="F710" s="223" t="s">
        <v>873</v>
      </c>
      <c r="G710" s="221"/>
      <c r="H710" s="224">
        <v>9.6449999999999996</v>
      </c>
      <c r="I710" s="225"/>
      <c r="J710" s="221"/>
      <c r="K710" s="221"/>
      <c r="L710" s="226"/>
      <c r="M710" s="227"/>
      <c r="N710" s="228"/>
      <c r="O710" s="228"/>
      <c r="P710" s="228"/>
      <c r="Q710" s="228"/>
      <c r="R710" s="228"/>
      <c r="S710" s="228"/>
      <c r="T710" s="229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30" t="s">
        <v>134</v>
      </c>
      <c r="AU710" s="230" t="s">
        <v>79</v>
      </c>
      <c r="AV710" s="13" t="s">
        <v>79</v>
      </c>
      <c r="AW710" s="13" t="s">
        <v>33</v>
      </c>
      <c r="AX710" s="13" t="s">
        <v>72</v>
      </c>
      <c r="AY710" s="230" t="s">
        <v>115</v>
      </c>
    </row>
    <row r="711" s="16" customFormat="1">
      <c r="A711" s="16"/>
      <c r="B711" s="252"/>
      <c r="C711" s="253"/>
      <c r="D711" s="213" t="s">
        <v>134</v>
      </c>
      <c r="E711" s="254" t="s">
        <v>19</v>
      </c>
      <c r="F711" s="255" t="s">
        <v>212</v>
      </c>
      <c r="G711" s="253"/>
      <c r="H711" s="256">
        <v>16.350000000000001</v>
      </c>
      <c r="I711" s="257"/>
      <c r="J711" s="253"/>
      <c r="K711" s="253"/>
      <c r="L711" s="258"/>
      <c r="M711" s="259"/>
      <c r="N711" s="260"/>
      <c r="O711" s="260"/>
      <c r="P711" s="260"/>
      <c r="Q711" s="260"/>
      <c r="R711" s="260"/>
      <c r="S711" s="260"/>
      <c r="T711" s="261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T711" s="262" t="s">
        <v>134</v>
      </c>
      <c r="AU711" s="262" t="s">
        <v>79</v>
      </c>
      <c r="AV711" s="16" t="s">
        <v>136</v>
      </c>
      <c r="AW711" s="16" t="s">
        <v>33</v>
      </c>
      <c r="AX711" s="16" t="s">
        <v>72</v>
      </c>
      <c r="AY711" s="262" t="s">
        <v>115</v>
      </c>
    </row>
    <row r="712" s="13" customFormat="1">
      <c r="A712" s="13"/>
      <c r="B712" s="220"/>
      <c r="C712" s="221"/>
      <c r="D712" s="213" t="s">
        <v>134</v>
      </c>
      <c r="E712" s="222" t="s">
        <v>19</v>
      </c>
      <c r="F712" s="223" t="s">
        <v>874</v>
      </c>
      <c r="G712" s="221"/>
      <c r="H712" s="224">
        <v>12.135</v>
      </c>
      <c r="I712" s="225"/>
      <c r="J712" s="221"/>
      <c r="K712" s="221"/>
      <c r="L712" s="226"/>
      <c r="M712" s="227"/>
      <c r="N712" s="228"/>
      <c r="O712" s="228"/>
      <c r="P712" s="228"/>
      <c r="Q712" s="228"/>
      <c r="R712" s="228"/>
      <c r="S712" s="228"/>
      <c r="T712" s="229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30" t="s">
        <v>134</v>
      </c>
      <c r="AU712" s="230" t="s">
        <v>79</v>
      </c>
      <c r="AV712" s="13" t="s">
        <v>79</v>
      </c>
      <c r="AW712" s="13" t="s">
        <v>33</v>
      </c>
      <c r="AX712" s="13" t="s">
        <v>72</v>
      </c>
      <c r="AY712" s="230" t="s">
        <v>115</v>
      </c>
    </row>
    <row r="713" s="16" customFormat="1">
      <c r="A713" s="16"/>
      <c r="B713" s="252"/>
      <c r="C713" s="253"/>
      <c r="D713" s="213" t="s">
        <v>134</v>
      </c>
      <c r="E713" s="254" t="s">
        <v>19</v>
      </c>
      <c r="F713" s="255" t="s">
        <v>212</v>
      </c>
      <c r="G713" s="253"/>
      <c r="H713" s="256">
        <v>12.135</v>
      </c>
      <c r="I713" s="257"/>
      <c r="J713" s="253"/>
      <c r="K713" s="253"/>
      <c r="L713" s="258"/>
      <c r="M713" s="259"/>
      <c r="N713" s="260"/>
      <c r="O713" s="260"/>
      <c r="P713" s="260"/>
      <c r="Q713" s="260"/>
      <c r="R713" s="260"/>
      <c r="S713" s="260"/>
      <c r="T713" s="261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T713" s="262" t="s">
        <v>134</v>
      </c>
      <c r="AU713" s="262" t="s">
        <v>79</v>
      </c>
      <c r="AV713" s="16" t="s">
        <v>136</v>
      </c>
      <c r="AW713" s="16" t="s">
        <v>33</v>
      </c>
      <c r="AX713" s="16" t="s">
        <v>72</v>
      </c>
      <c r="AY713" s="262" t="s">
        <v>115</v>
      </c>
    </row>
    <row r="714" s="13" customFormat="1">
      <c r="A714" s="13"/>
      <c r="B714" s="220"/>
      <c r="C714" s="221"/>
      <c r="D714" s="213" t="s">
        <v>134</v>
      </c>
      <c r="E714" s="222" t="s">
        <v>19</v>
      </c>
      <c r="F714" s="223" t="s">
        <v>875</v>
      </c>
      <c r="G714" s="221"/>
      <c r="H714" s="224">
        <v>4.71</v>
      </c>
      <c r="I714" s="225"/>
      <c r="J714" s="221"/>
      <c r="K714" s="221"/>
      <c r="L714" s="226"/>
      <c r="M714" s="227"/>
      <c r="N714" s="228"/>
      <c r="O714" s="228"/>
      <c r="P714" s="228"/>
      <c r="Q714" s="228"/>
      <c r="R714" s="228"/>
      <c r="S714" s="228"/>
      <c r="T714" s="229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30" t="s">
        <v>134</v>
      </c>
      <c r="AU714" s="230" t="s">
        <v>79</v>
      </c>
      <c r="AV714" s="13" t="s">
        <v>79</v>
      </c>
      <c r="AW714" s="13" t="s">
        <v>33</v>
      </c>
      <c r="AX714" s="13" t="s">
        <v>72</v>
      </c>
      <c r="AY714" s="230" t="s">
        <v>115</v>
      </c>
    </row>
    <row r="715" s="16" customFormat="1">
      <c r="A715" s="16"/>
      <c r="B715" s="252"/>
      <c r="C715" s="253"/>
      <c r="D715" s="213" t="s">
        <v>134</v>
      </c>
      <c r="E715" s="254" t="s">
        <v>19</v>
      </c>
      <c r="F715" s="255" t="s">
        <v>212</v>
      </c>
      <c r="G715" s="253"/>
      <c r="H715" s="256">
        <v>4.71</v>
      </c>
      <c r="I715" s="257"/>
      <c r="J715" s="253"/>
      <c r="K715" s="253"/>
      <c r="L715" s="258"/>
      <c r="M715" s="259"/>
      <c r="N715" s="260"/>
      <c r="O715" s="260"/>
      <c r="P715" s="260"/>
      <c r="Q715" s="260"/>
      <c r="R715" s="260"/>
      <c r="S715" s="260"/>
      <c r="T715" s="261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T715" s="262" t="s">
        <v>134</v>
      </c>
      <c r="AU715" s="262" t="s">
        <v>79</v>
      </c>
      <c r="AV715" s="16" t="s">
        <v>136</v>
      </c>
      <c r="AW715" s="16" t="s">
        <v>33</v>
      </c>
      <c r="AX715" s="16" t="s">
        <v>72</v>
      </c>
      <c r="AY715" s="262" t="s">
        <v>115</v>
      </c>
    </row>
    <row r="716" s="15" customFormat="1">
      <c r="A716" s="15"/>
      <c r="B716" s="241"/>
      <c r="C716" s="242"/>
      <c r="D716" s="213" t="s">
        <v>134</v>
      </c>
      <c r="E716" s="243" t="s">
        <v>19</v>
      </c>
      <c r="F716" s="244" t="s">
        <v>151</v>
      </c>
      <c r="G716" s="242"/>
      <c r="H716" s="245">
        <v>67.012999999999991</v>
      </c>
      <c r="I716" s="246"/>
      <c r="J716" s="242"/>
      <c r="K716" s="242"/>
      <c r="L716" s="247"/>
      <c r="M716" s="248"/>
      <c r="N716" s="249"/>
      <c r="O716" s="249"/>
      <c r="P716" s="249"/>
      <c r="Q716" s="249"/>
      <c r="R716" s="249"/>
      <c r="S716" s="249"/>
      <c r="T716" s="250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T716" s="251" t="s">
        <v>134</v>
      </c>
      <c r="AU716" s="251" t="s">
        <v>79</v>
      </c>
      <c r="AV716" s="15" t="s">
        <v>121</v>
      </c>
      <c r="AW716" s="15" t="s">
        <v>33</v>
      </c>
      <c r="AX716" s="15" t="s">
        <v>77</v>
      </c>
      <c r="AY716" s="251" t="s">
        <v>115</v>
      </c>
    </row>
    <row r="717" s="2" customFormat="1" ht="24.15" customHeight="1">
      <c r="A717" s="41"/>
      <c r="B717" s="42"/>
      <c r="C717" s="200" t="s">
        <v>876</v>
      </c>
      <c r="D717" s="200" t="s">
        <v>117</v>
      </c>
      <c r="E717" s="201" t="s">
        <v>877</v>
      </c>
      <c r="F717" s="202" t="s">
        <v>878</v>
      </c>
      <c r="G717" s="203" t="s">
        <v>120</v>
      </c>
      <c r="H717" s="204">
        <v>20</v>
      </c>
      <c r="I717" s="205"/>
      <c r="J717" s="206">
        <f>ROUND(I717*H717,2)</f>
        <v>0</v>
      </c>
      <c r="K717" s="202" t="s">
        <v>19</v>
      </c>
      <c r="L717" s="47"/>
      <c r="M717" s="207" t="s">
        <v>19</v>
      </c>
      <c r="N717" s="208" t="s">
        <v>43</v>
      </c>
      <c r="O717" s="87"/>
      <c r="P717" s="209">
        <f>O717*H717</f>
        <v>0</v>
      </c>
      <c r="Q717" s="209">
        <v>0.00044999999999999999</v>
      </c>
      <c r="R717" s="209">
        <f>Q717*H717</f>
        <v>0.0089999999999999993</v>
      </c>
      <c r="S717" s="209">
        <v>0</v>
      </c>
      <c r="T717" s="210">
        <f>S717*H717</f>
        <v>0</v>
      </c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R717" s="211" t="s">
        <v>320</v>
      </c>
      <c r="AT717" s="211" t="s">
        <v>117</v>
      </c>
      <c r="AU717" s="211" t="s">
        <v>79</v>
      </c>
      <c r="AY717" s="20" t="s">
        <v>115</v>
      </c>
      <c r="BE717" s="212">
        <f>IF(N717="základní",J717,0)</f>
        <v>0</v>
      </c>
      <c r="BF717" s="212">
        <f>IF(N717="snížená",J717,0)</f>
        <v>0</v>
      </c>
      <c r="BG717" s="212">
        <f>IF(N717="zákl. přenesená",J717,0)</f>
        <v>0</v>
      </c>
      <c r="BH717" s="212">
        <f>IF(N717="sníž. přenesená",J717,0)</f>
        <v>0</v>
      </c>
      <c r="BI717" s="212">
        <f>IF(N717="nulová",J717,0)</f>
        <v>0</v>
      </c>
      <c r="BJ717" s="20" t="s">
        <v>77</v>
      </c>
      <c r="BK717" s="212">
        <f>ROUND(I717*H717,2)</f>
        <v>0</v>
      </c>
      <c r="BL717" s="20" t="s">
        <v>320</v>
      </c>
      <c r="BM717" s="211" t="s">
        <v>879</v>
      </c>
    </row>
    <row r="718" s="2" customFormat="1">
      <c r="A718" s="41"/>
      <c r="B718" s="42"/>
      <c r="C718" s="43"/>
      <c r="D718" s="213" t="s">
        <v>123</v>
      </c>
      <c r="E718" s="43"/>
      <c r="F718" s="214" t="s">
        <v>880</v>
      </c>
      <c r="G718" s="43"/>
      <c r="H718" s="43"/>
      <c r="I718" s="215"/>
      <c r="J718" s="43"/>
      <c r="K718" s="43"/>
      <c r="L718" s="47"/>
      <c r="M718" s="216"/>
      <c r="N718" s="217"/>
      <c r="O718" s="87"/>
      <c r="P718" s="87"/>
      <c r="Q718" s="87"/>
      <c r="R718" s="87"/>
      <c r="S718" s="87"/>
      <c r="T718" s="88"/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T718" s="20" t="s">
        <v>123</v>
      </c>
      <c r="AU718" s="20" t="s">
        <v>79</v>
      </c>
    </row>
    <row r="719" s="13" customFormat="1">
      <c r="A719" s="13"/>
      <c r="B719" s="220"/>
      <c r="C719" s="221"/>
      <c r="D719" s="213" t="s">
        <v>134</v>
      </c>
      <c r="E719" s="222" t="s">
        <v>19</v>
      </c>
      <c r="F719" s="223" t="s">
        <v>881</v>
      </c>
      <c r="G719" s="221"/>
      <c r="H719" s="224">
        <v>20</v>
      </c>
      <c r="I719" s="225"/>
      <c r="J719" s="221"/>
      <c r="K719" s="221"/>
      <c r="L719" s="226"/>
      <c r="M719" s="227"/>
      <c r="N719" s="228"/>
      <c r="O719" s="228"/>
      <c r="P719" s="228"/>
      <c r="Q719" s="228"/>
      <c r="R719" s="228"/>
      <c r="S719" s="228"/>
      <c r="T719" s="229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30" t="s">
        <v>134</v>
      </c>
      <c r="AU719" s="230" t="s">
        <v>79</v>
      </c>
      <c r="AV719" s="13" t="s">
        <v>79</v>
      </c>
      <c r="AW719" s="13" t="s">
        <v>33</v>
      </c>
      <c r="AX719" s="13" t="s">
        <v>77</v>
      </c>
      <c r="AY719" s="230" t="s">
        <v>115</v>
      </c>
    </row>
    <row r="720" s="2" customFormat="1" ht="24.15" customHeight="1">
      <c r="A720" s="41"/>
      <c r="B720" s="42"/>
      <c r="C720" s="200" t="s">
        <v>882</v>
      </c>
      <c r="D720" s="200" t="s">
        <v>117</v>
      </c>
      <c r="E720" s="201" t="s">
        <v>883</v>
      </c>
      <c r="F720" s="202" t="s">
        <v>884</v>
      </c>
      <c r="G720" s="203" t="s">
        <v>128</v>
      </c>
      <c r="H720" s="204">
        <v>1.8</v>
      </c>
      <c r="I720" s="205"/>
      <c r="J720" s="206">
        <f>ROUND(I720*H720,2)</f>
        <v>0</v>
      </c>
      <c r="K720" s="202" t="s">
        <v>129</v>
      </c>
      <c r="L720" s="47"/>
      <c r="M720" s="207" t="s">
        <v>19</v>
      </c>
      <c r="N720" s="208" t="s">
        <v>43</v>
      </c>
      <c r="O720" s="87"/>
      <c r="P720" s="209">
        <f>O720*H720</f>
        <v>0</v>
      </c>
      <c r="Q720" s="209">
        <v>0.0050000000000000001</v>
      </c>
      <c r="R720" s="209">
        <f>Q720*H720</f>
        <v>0.0090000000000000011</v>
      </c>
      <c r="S720" s="209">
        <v>0</v>
      </c>
      <c r="T720" s="210">
        <f>S720*H720</f>
        <v>0</v>
      </c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R720" s="211" t="s">
        <v>320</v>
      </c>
      <c r="AT720" s="211" t="s">
        <v>117</v>
      </c>
      <c r="AU720" s="211" t="s">
        <v>79</v>
      </c>
      <c r="AY720" s="20" t="s">
        <v>115</v>
      </c>
      <c r="BE720" s="212">
        <f>IF(N720="základní",J720,0)</f>
        <v>0</v>
      </c>
      <c r="BF720" s="212">
        <f>IF(N720="snížená",J720,0)</f>
        <v>0</v>
      </c>
      <c r="BG720" s="212">
        <f>IF(N720="zákl. přenesená",J720,0)</f>
        <v>0</v>
      </c>
      <c r="BH720" s="212">
        <f>IF(N720="sníž. přenesená",J720,0)</f>
        <v>0</v>
      </c>
      <c r="BI720" s="212">
        <f>IF(N720="nulová",J720,0)</f>
        <v>0</v>
      </c>
      <c r="BJ720" s="20" t="s">
        <v>77</v>
      </c>
      <c r="BK720" s="212">
        <f>ROUND(I720*H720,2)</f>
        <v>0</v>
      </c>
      <c r="BL720" s="20" t="s">
        <v>320</v>
      </c>
      <c r="BM720" s="211" t="s">
        <v>885</v>
      </c>
    </row>
    <row r="721" s="2" customFormat="1">
      <c r="A721" s="41"/>
      <c r="B721" s="42"/>
      <c r="C721" s="43"/>
      <c r="D721" s="213" t="s">
        <v>123</v>
      </c>
      <c r="E721" s="43"/>
      <c r="F721" s="214" t="s">
        <v>886</v>
      </c>
      <c r="G721" s="43"/>
      <c r="H721" s="43"/>
      <c r="I721" s="215"/>
      <c r="J721" s="43"/>
      <c r="K721" s="43"/>
      <c r="L721" s="47"/>
      <c r="M721" s="216"/>
      <c r="N721" s="217"/>
      <c r="O721" s="87"/>
      <c r="P721" s="87"/>
      <c r="Q721" s="87"/>
      <c r="R721" s="87"/>
      <c r="S721" s="87"/>
      <c r="T721" s="88"/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T721" s="20" t="s">
        <v>123</v>
      </c>
      <c r="AU721" s="20" t="s">
        <v>79</v>
      </c>
    </row>
    <row r="722" s="2" customFormat="1">
      <c r="A722" s="41"/>
      <c r="B722" s="42"/>
      <c r="C722" s="43"/>
      <c r="D722" s="218" t="s">
        <v>132</v>
      </c>
      <c r="E722" s="43"/>
      <c r="F722" s="219" t="s">
        <v>887</v>
      </c>
      <c r="G722" s="43"/>
      <c r="H722" s="43"/>
      <c r="I722" s="215"/>
      <c r="J722" s="43"/>
      <c r="K722" s="43"/>
      <c r="L722" s="47"/>
      <c r="M722" s="216"/>
      <c r="N722" s="217"/>
      <c r="O722" s="87"/>
      <c r="P722" s="87"/>
      <c r="Q722" s="87"/>
      <c r="R722" s="87"/>
      <c r="S722" s="87"/>
      <c r="T722" s="88"/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T722" s="20" t="s">
        <v>132</v>
      </c>
      <c r="AU722" s="20" t="s">
        <v>79</v>
      </c>
    </row>
    <row r="723" s="14" customFormat="1">
      <c r="A723" s="14"/>
      <c r="B723" s="231"/>
      <c r="C723" s="232"/>
      <c r="D723" s="213" t="s">
        <v>134</v>
      </c>
      <c r="E723" s="233" t="s">
        <v>19</v>
      </c>
      <c r="F723" s="234" t="s">
        <v>226</v>
      </c>
      <c r="G723" s="232"/>
      <c r="H723" s="233" t="s">
        <v>19</v>
      </c>
      <c r="I723" s="235"/>
      <c r="J723" s="232"/>
      <c r="K723" s="232"/>
      <c r="L723" s="236"/>
      <c r="M723" s="237"/>
      <c r="N723" s="238"/>
      <c r="O723" s="238"/>
      <c r="P723" s="238"/>
      <c r="Q723" s="238"/>
      <c r="R723" s="238"/>
      <c r="S723" s="238"/>
      <c r="T723" s="239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40" t="s">
        <v>134</v>
      </c>
      <c r="AU723" s="240" t="s">
        <v>79</v>
      </c>
      <c r="AV723" s="14" t="s">
        <v>77</v>
      </c>
      <c r="AW723" s="14" t="s">
        <v>33</v>
      </c>
      <c r="AX723" s="14" t="s">
        <v>72</v>
      </c>
      <c r="AY723" s="240" t="s">
        <v>115</v>
      </c>
    </row>
    <row r="724" s="13" customFormat="1">
      <c r="A724" s="13"/>
      <c r="B724" s="220"/>
      <c r="C724" s="221"/>
      <c r="D724" s="213" t="s">
        <v>134</v>
      </c>
      <c r="E724" s="222" t="s">
        <v>19</v>
      </c>
      <c r="F724" s="223" t="s">
        <v>297</v>
      </c>
      <c r="G724" s="221"/>
      <c r="H724" s="224">
        <v>1.8</v>
      </c>
      <c r="I724" s="225"/>
      <c r="J724" s="221"/>
      <c r="K724" s="221"/>
      <c r="L724" s="226"/>
      <c r="M724" s="227"/>
      <c r="N724" s="228"/>
      <c r="O724" s="228"/>
      <c r="P724" s="228"/>
      <c r="Q724" s="228"/>
      <c r="R724" s="228"/>
      <c r="S724" s="228"/>
      <c r="T724" s="229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30" t="s">
        <v>134</v>
      </c>
      <c r="AU724" s="230" t="s">
        <v>79</v>
      </c>
      <c r="AV724" s="13" t="s">
        <v>79</v>
      </c>
      <c r="AW724" s="13" t="s">
        <v>33</v>
      </c>
      <c r="AX724" s="13" t="s">
        <v>77</v>
      </c>
      <c r="AY724" s="230" t="s">
        <v>115</v>
      </c>
    </row>
    <row r="725" s="2" customFormat="1" ht="24.15" customHeight="1">
      <c r="A725" s="41"/>
      <c r="B725" s="42"/>
      <c r="C725" s="200" t="s">
        <v>888</v>
      </c>
      <c r="D725" s="200" t="s">
        <v>117</v>
      </c>
      <c r="E725" s="201" t="s">
        <v>889</v>
      </c>
      <c r="F725" s="202" t="s">
        <v>890</v>
      </c>
      <c r="G725" s="203" t="s">
        <v>128</v>
      </c>
      <c r="H725" s="204">
        <v>401.16800000000001</v>
      </c>
      <c r="I725" s="205"/>
      <c r="J725" s="206">
        <f>ROUND(I725*H725,2)</f>
        <v>0</v>
      </c>
      <c r="K725" s="202" t="s">
        <v>129</v>
      </c>
      <c r="L725" s="47"/>
      <c r="M725" s="207" t="s">
        <v>19</v>
      </c>
      <c r="N725" s="208" t="s">
        <v>43</v>
      </c>
      <c r="O725" s="87"/>
      <c r="P725" s="209">
        <f>O725*H725</f>
        <v>0</v>
      </c>
      <c r="Q725" s="209">
        <v>0.00011</v>
      </c>
      <c r="R725" s="209">
        <f>Q725*H725</f>
        <v>0.044128480000000005</v>
      </c>
      <c r="S725" s="209">
        <v>0</v>
      </c>
      <c r="T725" s="210">
        <f>S725*H725</f>
        <v>0</v>
      </c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R725" s="211" t="s">
        <v>320</v>
      </c>
      <c r="AT725" s="211" t="s">
        <v>117</v>
      </c>
      <c r="AU725" s="211" t="s">
        <v>79</v>
      </c>
      <c r="AY725" s="20" t="s">
        <v>115</v>
      </c>
      <c r="BE725" s="212">
        <f>IF(N725="základní",J725,0)</f>
        <v>0</v>
      </c>
      <c r="BF725" s="212">
        <f>IF(N725="snížená",J725,0)</f>
        <v>0</v>
      </c>
      <c r="BG725" s="212">
        <f>IF(N725="zákl. přenesená",J725,0)</f>
        <v>0</v>
      </c>
      <c r="BH725" s="212">
        <f>IF(N725="sníž. přenesená",J725,0)</f>
        <v>0</v>
      </c>
      <c r="BI725" s="212">
        <f>IF(N725="nulová",J725,0)</f>
        <v>0</v>
      </c>
      <c r="BJ725" s="20" t="s">
        <v>77</v>
      </c>
      <c r="BK725" s="212">
        <f>ROUND(I725*H725,2)</f>
        <v>0</v>
      </c>
      <c r="BL725" s="20" t="s">
        <v>320</v>
      </c>
      <c r="BM725" s="211" t="s">
        <v>891</v>
      </c>
    </row>
    <row r="726" s="2" customFormat="1">
      <c r="A726" s="41"/>
      <c r="B726" s="42"/>
      <c r="C726" s="43"/>
      <c r="D726" s="213" t="s">
        <v>123</v>
      </c>
      <c r="E726" s="43"/>
      <c r="F726" s="214" t="s">
        <v>892</v>
      </c>
      <c r="G726" s="43"/>
      <c r="H726" s="43"/>
      <c r="I726" s="215"/>
      <c r="J726" s="43"/>
      <c r="K726" s="43"/>
      <c r="L726" s="47"/>
      <c r="M726" s="216"/>
      <c r="N726" s="217"/>
      <c r="O726" s="87"/>
      <c r="P726" s="87"/>
      <c r="Q726" s="87"/>
      <c r="R726" s="87"/>
      <c r="S726" s="87"/>
      <c r="T726" s="88"/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T726" s="20" t="s">
        <v>123</v>
      </c>
      <c r="AU726" s="20" t="s">
        <v>79</v>
      </c>
    </row>
    <row r="727" s="2" customFormat="1">
      <c r="A727" s="41"/>
      <c r="B727" s="42"/>
      <c r="C727" s="43"/>
      <c r="D727" s="218" t="s">
        <v>132</v>
      </c>
      <c r="E727" s="43"/>
      <c r="F727" s="219" t="s">
        <v>893</v>
      </c>
      <c r="G727" s="43"/>
      <c r="H727" s="43"/>
      <c r="I727" s="215"/>
      <c r="J727" s="43"/>
      <c r="K727" s="43"/>
      <c r="L727" s="47"/>
      <c r="M727" s="216"/>
      <c r="N727" s="217"/>
      <c r="O727" s="87"/>
      <c r="P727" s="87"/>
      <c r="Q727" s="87"/>
      <c r="R727" s="87"/>
      <c r="S727" s="87"/>
      <c r="T727" s="88"/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T727" s="20" t="s">
        <v>132</v>
      </c>
      <c r="AU727" s="20" t="s">
        <v>79</v>
      </c>
    </row>
    <row r="728" s="14" customFormat="1">
      <c r="A728" s="14"/>
      <c r="B728" s="231"/>
      <c r="C728" s="232"/>
      <c r="D728" s="213" t="s">
        <v>134</v>
      </c>
      <c r="E728" s="233" t="s">
        <v>19</v>
      </c>
      <c r="F728" s="234" t="s">
        <v>204</v>
      </c>
      <c r="G728" s="232"/>
      <c r="H728" s="233" t="s">
        <v>19</v>
      </c>
      <c r="I728" s="235"/>
      <c r="J728" s="232"/>
      <c r="K728" s="232"/>
      <c r="L728" s="236"/>
      <c r="M728" s="237"/>
      <c r="N728" s="238"/>
      <c r="O728" s="238"/>
      <c r="P728" s="238"/>
      <c r="Q728" s="238"/>
      <c r="R728" s="238"/>
      <c r="S728" s="238"/>
      <c r="T728" s="239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40" t="s">
        <v>134</v>
      </c>
      <c r="AU728" s="240" t="s">
        <v>79</v>
      </c>
      <c r="AV728" s="14" t="s">
        <v>77</v>
      </c>
      <c r="AW728" s="14" t="s">
        <v>33</v>
      </c>
      <c r="AX728" s="14" t="s">
        <v>72</v>
      </c>
      <c r="AY728" s="240" t="s">
        <v>115</v>
      </c>
    </row>
    <row r="729" s="13" customFormat="1">
      <c r="A729" s="13"/>
      <c r="B729" s="220"/>
      <c r="C729" s="221"/>
      <c r="D729" s="213" t="s">
        <v>134</v>
      </c>
      <c r="E729" s="222" t="s">
        <v>19</v>
      </c>
      <c r="F729" s="223" t="s">
        <v>244</v>
      </c>
      <c r="G729" s="221"/>
      <c r="H729" s="224">
        <v>31.584</v>
      </c>
      <c r="I729" s="225"/>
      <c r="J729" s="221"/>
      <c r="K729" s="221"/>
      <c r="L729" s="226"/>
      <c r="M729" s="227"/>
      <c r="N729" s="228"/>
      <c r="O729" s="228"/>
      <c r="P729" s="228"/>
      <c r="Q729" s="228"/>
      <c r="R729" s="228"/>
      <c r="S729" s="228"/>
      <c r="T729" s="229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30" t="s">
        <v>134</v>
      </c>
      <c r="AU729" s="230" t="s">
        <v>79</v>
      </c>
      <c r="AV729" s="13" t="s">
        <v>79</v>
      </c>
      <c r="AW729" s="13" t="s">
        <v>33</v>
      </c>
      <c r="AX729" s="13" t="s">
        <v>72</v>
      </c>
      <c r="AY729" s="230" t="s">
        <v>115</v>
      </c>
    </row>
    <row r="730" s="13" customFormat="1">
      <c r="A730" s="13"/>
      <c r="B730" s="220"/>
      <c r="C730" s="221"/>
      <c r="D730" s="213" t="s">
        <v>134</v>
      </c>
      <c r="E730" s="222" t="s">
        <v>19</v>
      </c>
      <c r="F730" s="223" t="s">
        <v>245</v>
      </c>
      <c r="G730" s="221"/>
      <c r="H730" s="224">
        <v>5.6399999999999997</v>
      </c>
      <c r="I730" s="225"/>
      <c r="J730" s="221"/>
      <c r="K730" s="221"/>
      <c r="L730" s="226"/>
      <c r="M730" s="227"/>
      <c r="N730" s="228"/>
      <c r="O730" s="228"/>
      <c r="P730" s="228"/>
      <c r="Q730" s="228"/>
      <c r="R730" s="228"/>
      <c r="S730" s="228"/>
      <c r="T730" s="229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30" t="s">
        <v>134</v>
      </c>
      <c r="AU730" s="230" t="s">
        <v>79</v>
      </c>
      <c r="AV730" s="13" t="s">
        <v>79</v>
      </c>
      <c r="AW730" s="13" t="s">
        <v>33</v>
      </c>
      <c r="AX730" s="13" t="s">
        <v>72</v>
      </c>
      <c r="AY730" s="230" t="s">
        <v>115</v>
      </c>
    </row>
    <row r="731" s="13" customFormat="1">
      <c r="A731" s="13"/>
      <c r="B731" s="220"/>
      <c r="C731" s="221"/>
      <c r="D731" s="213" t="s">
        <v>134</v>
      </c>
      <c r="E731" s="222" t="s">
        <v>19</v>
      </c>
      <c r="F731" s="223" t="s">
        <v>246</v>
      </c>
      <c r="G731" s="221"/>
      <c r="H731" s="224">
        <v>-4.04</v>
      </c>
      <c r="I731" s="225"/>
      <c r="J731" s="221"/>
      <c r="K731" s="221"/>
      <c r="L731" s="226"/>
      <c r="M731" s="227"/>
      <c r="N731" s="228"/>
      <c r="O731" s="228"/>
      <c r="P731" s="228"/>
      <c r="Q731" s="228"/>
      <c r="R731" s="228"/>
      <c r="S731" s="228"/>
      <c r="T731" s="229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30" t="s">
        <v>134</v>
      </c>
      <c r="AU731" s="230" t="s">
        <v>79</v>
      </c>
      <c r="AV731" s="13" t="s">
        <v>79</v>
      </c>
      <c r="AW731" s="13" t="s">
        <v>33</v>
      </c>
      <c r="AX731" s="13" t="s">
        <v>72</v>
      </c>
      <c r="AY731" s="230" t="s">
        <v>115</v>
      </c>
    </row>
    <row r="732" s="13" customFormat="1">
      <c r="A732" s="13"/>
      <c r="B732" s="220"/>
      <c r="C732" s="221"/>
      <c r="D732" s="213" t="s">
        <v>134</v>
      </c>
      <c r="E732" s="222" t="s">
        <v>19</v>
      </c>
      <c r="F732" s="223" t="s">
        <v>247</v>
      </c>
      <c r="G732" s="221"/>
      <c r="H732" s="224">
        <v>3.6200000000000001</v>
      </c>
      <c r="I732" s="225"/>
      <c r="J732" s="221"/>
      <c r="K732" s="221"/>
      <c r="L732" s="226"/>
      <c r="M732" s="227"/>
      <c r="N732" s="228"/>
      <c r="O732" s="228"/>
      <c r="P732" s="228"/>
      <c r="Q732" s="228"/>
      <c r="R732" s="228"/>
      <c r="S732" s="228"/>
      <c r="T732" s="229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30" t="s">
        <v>134</v>
      </c>
      <c r="AU732" s="230" t="s">
        <v>79</v>
      </c>
      <c r="AV732" s="13" t="s">
        <v>79</v>
      </c>
      <c r="AW732" s="13" t="s">
        <v>33</v>
      </c>
      <c r="AX732" s="13" t="s">
        <v>72</v>
      </c>
      <c r="AY732" s="230" t="s">
        <v>115</v>
      </c>
    </row>
    <row r="733" s="16" customFormat="1">
      <c r="A733" s="16"/>
      <c r="B733" s="252"/>
      <c r="C733" s="253"/>
      <c r="D733" s="213" t="s">
        <v>134</v>
      </c>
      <c r="E733" s="254" t="s">
        <v>19</v>
      </c>
      <c r="F733" s="255" t="s">
        <v>212</v>
      </c>
      <c r="G733" s="253"/>
      <c r="H733" s="256">
        <v>36.804000000000002</v>
      </c>
      <c r="I733" s="257"/>
      <c r="J733" s="253"/>
      <c r="K733" s="253"/>
      <c r="L733" s="258"/>
      <c r="M733" s="259"/>
      <c r="N733" s="260"/>
      <c r="O733" s="260"/>
      <c r="P733" s="260"/>
      <c r="Q733" s="260"/>
      <c r="R733" s="260"/>
      <c r="S733" s="260"/>
      <c r="T733" s="261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T733" s="262" t="s">
        <v>134</v>
      </c>
      <c r="AU733" s="262" t="s">
        <v>79</v>
      </c>
      <c r="AV733" s="16" t="s">
        <v>136</v>
      </c>
      <c r="AW733" s="16" t="s">
        <v>33</v>
      </c>
      <c r="AX733" s="16" t="s">
        <v>72</v>
      </c>
      <c r="AY733" s="262" t="s">
        <v>115</v>
      </c>
    </row>
    <row r="734" s="14" customFormat="1">
      <c r="A734" s="14"/>
      <c r="B734" s="231"/>
      <c r="C734" s="232"/>
      <c r="D734" s="213" t="s">
        <v>134</v>
      </c>
      <c r="E734" s="233" t="s">
        <v>19</v>
      </c>
      <c r="F734" s="234" t="s">
        <v>207</v>
      </c>
      <c r="G734" s="232"/>
      <c r="H734" s="233" t="s">
        <v>19</v>
      </c>
      <c r="I734" s="235"/>
      <c r="J734" s="232"/>
      <c r="K734" s="232"/>
      <c r="L734" s="236"/>
      <c r="M734" s="237"/>
      <c r="N734" s="238"/>
      <c r="O734" s="238"/>
      <c r="P734" s="238"/>
      <c r="Q734" s="238"/>
      <c r="R734" s="238"/>
      <c r="S734" s="238"/>
      <c r="T734" s="239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40" t="s">
        <v>134</v>
      </c>
      <c r="AU734" s="240" t="s">
        <v>79</v>
      </c>
      <c r="AV734" s="14" t="s">
        <v>77</v>
      </c>
      <c r="AW734" s="14" t="s">
        <v>33</v>
      </c>
      <c r="AX734" s="14" t="s">
        <v>72</v>
      </c>
      <c r="AY734" s="240" t="s">
        <v>115</v>
      </c>
    </row>
    <row r="735" s="13" customFormat="1">
      <c r="A735" s="13"/>
      <c r="B735" s="220"/>
      <c r="C735" s="221"/>
      <c r="D735" s="213" t="s">
        <v>134</v>
      </c>
      <c r="E735" s="222" t="s">
        <v>19</v>
      </c>
      <c r="F735" s="223" t="s">
        <v>248</v>
      </c>
      <c r="G735" s="221"/>
      <c r="H735" s="224">
        <v>73.319999999999993</v>
      </c>
      <c r="I735" s="225"/>
      <c r="J735" s="221"/>
      <c r="K735" s="221"/>
      <c r="L735" s="226"/>
      <c r="M735" s="227"/>
      <c r="N735" s="228"/>
      <c r="O735" s="228"/>
      <c r="P735" s="228"/>
      <c r="Q735" s="228"/>
      <c r="R735" s="228"/>
      <c r="S735" s="228"/>
      <c r="T735" s="229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30" t="s">
        <v>134</v>
      </c>
      <c r="AU735" s="230" t="s">
        <v>79</v>
      </c>
      <c r="AV735" s="13" t="s">
        <v>79</v>
      </c>
      <c r="AW735" s="13" t="s">
        <v>33</v>
      </c>
      <c r="AX735" s="13" t="s">
        <v>72</v>
      </c>
      <c r="AY735" s="230" t="s">
        <v>115</v>
      </c>
    </row>
    <row r="736" s="13" customFormat="1">
      <c r="A736" s="13"/>
      <c r="B736" s="220"/>
      <c r="C736" s="221"/>
      <c r="D736" s="213" t="s">
        <v>134</v>
      </c>
      <c r="E736" s="222" t="s">
        <v>19</v>
      </c>
      <c r="F736" s="223" t="s">
        <v>249</v>
      </c>
      <c r="G736" s="221"/>
      <c r="H736" s="224">
        <v>11</v>
      </c>
      <c r="I736" s="225"/>
      <c r="J736" s="221"/>
      <c r="K736" s="221"/>
      <c r="L736" s="226"/>
      <c r="M736" s="227"/>
      <c r="N736" s="228"/>
      <c r="O736" s="228"/>
      <c r="P736" s="228"/>
      <c r="Q736" s="228"/>
      <c r="R736" s="228"/>
      <c r="S736" s="228"/>
      <c r="T736" s="229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30" t="s">
        <v>134</v>
      </c>
      <c r="AU736" s="230" t="s">
        <v>79</v>
      </c>
      <c r="AV736" s="13" t="s">
        <v>79</v>
      </c>
      <c r="AW736" s="13" t="s">
        <v>33</v>
      </c>
      <c r="AX736" s="13" t="s">
        <v>72</v>
      </c>
      <c r="AY736" s="230" t="s">
        <v>115</v>
      </c>
    </row>
    <row r="737" s="13" customFormat="1">
      <c r="A737" s="13"/>
      <c r="B737" s="220"/>
      <c r="C737" s="221"/>
      <c r="D737" s="213" t="s">
        <v>134</v>
      </c>
      <c r="E737" s="222" t="s">
        <v>19</v>
      </c>
      <c r="F737" s="223" t="s">
        <v>250</v>
      </c>
      <c r="G737" s="221"/>
      <c r="H737" s="224">
        <v>-8.7550000000000008</v>
      </c>
      <c r="I737" s="225"/>
      <c r="J737" s="221"/>
      <c r="K737" s="221"/>
      <c r="L737" s="226"/>
      <c r="M737" s="227"/>
      <c r="N737" s="228"/>
      <c r="O737" s="228"/>
      <c r="P737" s="228"/>
      <c r="Q737" s="228"/>
      <c r="R737" s="228"/>
      <c r="S737" s="228"/>
      <c r="T737" s="229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30" t="s">
        <v>134</v>
      </c>
      <c r="AU737" s="230" t="s">
        <v>79</v>
      </c>
      <c r="AV737" s="13" t="s">
        <v>79</v>
      </c>
      <c r="AW737" s="13" t="s">
        <v>33</v>
      </c>
      <c r="AX737" s="13" t="s">
        <v>72</v>
      </c>
      <c r="AY737" s="230" t="s">
        <v>115</v>
      </c>
    </row>
    <row r="738" s="13" customFormat="1">
      <c r="A738" s="13"/>
      <c r="B738" s="220"/>
      <c r="C738" s="221"/>
      <c r="D738" s="213" t="s">
        <v>134</v>
      </c>
      <c r="E738" s="222" t="s">
        <v>19</v>
      </c>
      <c r="F738" s="223" t="s">
        <v>251</v>
      </c>
      <c r="G738" s="221"/>
      <c r="H738" s="224">
        <v>2.75</v>
      </c>
      <c r="I738" s="225"/>
      <c r="J738" s="221"/>
      <c r="K738" s="221"/>
      <c r="L738" s="226"/>
      <c r="M738" s="227"/>
      <c r="N738" s="228"/>
      <c r="O738" s="228"/>
      <c r="P738" s="228"/>
      <c r="Q738" s="228"/>
      <c r="R738" s="228"/>
      <c r="S738" s="228"/>
      <c r="T738" s="229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30" t="s">
        <v>134</v>
      </c>
      <c r="AU738" s="230" t="s">
        <v>79</v>
      </c>
      <c r="AV738" s="13" t="s">
        <v>79</v>
      </c>
      <c r="AW738" s="13" t="s">
        <v>33</v>
      </c>
      <c r="AX738" s="13" t="s">
        <v>72</v>
      </c>
      <c r="AY738" s="230" t="s">
        <v>115</v>
      </c>
    </row>
    <row r="739" s="16" customFormat="1">
      <c r="A739" s="16"/>
      <c r="B739" s="252"/>
      <c r="C739" s="253"/>
      <c r="D739" s="213" t="s">
        <v>134</v>
      </c>
      <c r="E739" s="254" t="s">
        <v>19</v>
      </c>
      <c r="F739" s="255" t="s">
        <v>212</v>
      </c>
      <c r="G739" s="253"/>
      <c r="H739" s="256">
        <v>78.314999999999998</v>
      </c>
      <c r="I739" s="257"/>
      <c r="J739" s="253"/>
      <c r="K739" s="253"/>
      <c r="L739" s="258"/>
      <c r="M739" s="259"/>
      <c r="N739" s="260"/>
      <c r="O739" s="260"/>
      <c r="P739" s="260"/>
      <c r="Q739" s="260"/>
      <c r="R739" s="260"/>
      <c r="S739" s="260"/>
      <c r="T739" s="261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T739" s="262" t="s">
        <v>134</v>
      </c>
      <c r="AU739" s="262" t="s">
        <v>79</v>
      </c>
      <c r="AV739" s="16" t="s">
        <v>136</v>
      </c>
      <c r="AW739" s="16" t="s">
        <v>33</v>
      </c>
      <c r="AX739" s="16" t="s">
        <v>72</v>
      </c>
      <c r="AY739" s="262" t="s">
        <v>115</v>
      </c>
    </row>
    <row r="740" s="14" customFormat="1">
      <c r="A740" s="14"/>
      <c r="B740" s="231"/>
      <c r="C740" s="232"/>
      <c r="D740" s="213" t="s">
        <v>134</v>
      </c>
      <c r="E740" s="233" t="s">
        <v>19</v>
      </c>
      <c r="F740" s="234" t="s">
        <v>252</v>
      </c>
      <c r="G740" s="232"/>
      <c r="H740" s="233" t="s">
        <v>19</v>
      </c>
      <c r="I740" s="235"/>
      <c r="J740" s="232"/>
      <c r="K740" s="232"/>
      <c r="L740" s="236"/>
      <c r="M740" s="237"/>
      <c r="N740" s="238"/>
      <c r="O740" s="238"/>
      <c r="P740" s="238"/>
      <c r="Q740" s="238"/>
      <c r="R740" s="238"/>
      <c r="S740" s="238"/>
      <c r="T740" s="239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40" t="s">
        <v>134</v>
      </c>
      <c r="AU740" s="240" t="s">
        <v>79</v>
      </c>
      <c r="AV740" s="14" t="s">
        <v>77</v>
      </c>
      <c r="AW740" s="14" t="s">
        <v>33</v>
      </c>
      <c r="AX740" s="14" t="s">
        <v>72</v>
      </c>
      <c r="AY740" s="240" t="s">
        <v>115</v>
      </c>
    </row>
    <row r="741" s="13" customFormat="1">
      <c r="A741" s="13"/>
      <c r="B741" s="220"/>
      <c r="C741" s="221"/>
      <c r="D741" s="213" t="s">
        <v>134</v>
      </c>
      <c r="E741" s="222" t="s">
        <v>19</v>
      </c>
      <c r="F741" s="223" t="s">
        <v>253</v>
      </c>
      <c r="G741" s="221"/>
      <c r="H741" s="224">
        <v>13.776</v>
      </c>
      <c r="I741" s="225"/>
      <c r="J741" s="221"/>
      <c r="K741" s="221"/>
      <c r="L741" s="226"/>
      <c r="M741" s="227"/>
      <c r="N741" s="228"/>
      <c r="O741" s="228"/>
      <c r="P741" s="228"/>
      <c r="Q741" s="228"/>
      <c r="R741" s="228"/>
      <c r="S741" s="228"/>
      <c r="T741" s="229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30" t="s">
        <v>134</v>
      </c>
      <c r="AU741" s="230" t="s">
        <v>79</v>
      </c>
      <c r="AV741" s="13" t="s">
        <v>79</v>
      </c>
      <c r="AW741" s="13" t="s">
        <v>33</v>
      </c>
      <c r="AX741" s="13" t="s">
        <v>72</v>
      </c>
      <c r="AY741" s="230" t="s">
        <v>115</v>
      </c>
    </row>
    <row r="742" s="13" customFormat="1">
      <c r="A742" s="13"/>
      <c r="B742" s="220"/>
      <c r="C742" s="221"/>
      <c r="D742" s="213" t="s">
        <v>134</v>
      </c>
      <c r="E742" s="222" t="s">
        <v>19</v>
      </c>
      <c r="F742" s="223" t="s">
        <v>254</v>
      </c>
      <c r="G742" s="221"/>
      <c r="H742" s="224">
        <v>2.3700000000000001</v>
      </c>
      <c r="I742" s="225"/>
      <c r="J742" s="221"/>
      <c r="K742" s="221"/>
      <c r="L742" s="226"/>
      <c r="M742" s="227"/>
      <c r="N742" s="228"/>
      <c r="O742" s="228"/>
      <c r="P742" s="228"/>
      <c r="Q742" s="228"/>
      <c r="R742" s="228"/>
      <c r="S742" s="228"/>
      <c r="T742" s="229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30" t="s">
        <v>134</v>
      </c>
      <c r="AU742" s="230" t="s">
        <v>79</v>
      </c>
      <c r="AV742" s="13" t="s">
        <v>79</v>
      </c>
      <c r="AW742" s="13" t="s">
        <v>33</v>
      </c>
      <c r="AX742" s="13" t="s">
        <v>72</v>
      </c>
      <c r="AY742" s="230" t="s">
        <v>115</v>
      </c>
    </row>
    <row r="743" s="13" customFormat="1">
      <c r="A743" s="13"/>
      <c r="B743" s="220"/>
      <c r="C743" s="221"/>
      <c r="D743" s="213" t="s">
        <v>134</v>
      </c>
      <c r="E743" s="222" t="s">
        <v>19</v>
      </c>
      <c r="F743" s="223" t="s">
        <v>255</v>
      </c>
      <c r="G743" s="221"/>
      <c r="H743" s="224">
        <v>-1.1020000000000001</v>
      </c>
      <c r="I743" s="225"/>
      <c r="J743" s="221"/>
      <c r="K743" s="221"/>
      <c r="L743" s="226"/>
      <c r="M743" s="227"/>
      <c r="N743" s="228"/>
      <c r="O743" s="228"/>
      <c r="P743" s="228"/>
      <c r="Q743" s="228"/>
      <c r="R743" s="228"/>
      <c r="S743" s="228"/>
      <c r="T743" s="229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30" t="s">
        <v>134</v>
      </c>
      <c r="AU743" s="230" t="s">
        <v>79</v>
      </c>
      <c r="AV743" s="13" t="s">
        <v>79</v>
      </c>
      <c r="AW743" s="13" t="s">
        <v>33</v>
      </c>
      <c r="AX743" s="13" t="s">
        <v>72</v>
      </c>
      <c r="AY743" s="230" t="s">
        <v>115</v>
      </c>
    </row>
    <row r="744" s="13" customFormat="1">
      <c r="A744" s="13"/>
      <c r="B744" s="220"/>
      <c r="C744" s="221"/>
      <c r="D744" s="213" t="s">
        <v>134</v>
      </c>
      <c r="E744" s="222" t="s">
        <v>19</v>
      </c>
      <c r="F744" s="223" t="s">
        <v>256</v>
      </c>
      <c r="G744" s="221"/>
      <c r="H744" s="224">
        <v>0.63600000000000001</v>
      </c>
      <c r="I744" s="225"/>
      <c r="J744" s="221"/>
      <c r="K744" s="221"/>
      <c r="L744" s="226"/>
      <c r="M744" s="227"/>
      <c r="N744" s="228"/>
      <c r="O744" s="228"/>
      <c r="P744" s="228"/>
      <c r="Q744" s="228"/>
      <c r="R744" s="228"/>
      <c r="S744" s="228"/>
      <c r="T744" s="229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30" t="s">
        <v>134</v>
      </c>
      <c r="AU744" s="230" t="s">
        <v>79</v>
      </c>
      <c r="AV744" s="13" t="s">
        <v>79</v>
      </c>
      <c r="AW744" s="13" t="s">
        <v>33</v>
      </c>
      <c r="AX744" s="13" t="s">
        <v>72</v>
      </c>
      <c r="AY744" s="230" t="s">
        <v>115</v>
      </c>
    </row>
    <row r="745" s="16" customFormat="1">
      <c r="A745" s="16"/>
      <c r="B745" s="252"/>
      <c r="C745" s="253"/>
      <c r="D745" s="213" t="s">
        <v>134</v>
      </c>
      <c r="E745" s="254" t="s">
        <v>19</v>
      </c>
      <c r="F745" s="255" t="s">
        <v>212</v>
      </c>
      <c r="G745" s="253"/>
      <c r="H745" s="256">
        <v>15.68</v>
      </c>
      <c r="I745" s="257"/>
      <c r="J745" s="253"/>
      <c r="K745" s="253"/>
      <c r="L745" s="258"/>
      <c r="M745" s="259"/>
      <c r="N745" s="260"/>
      <c r="O745" s="260"/>
      <c r="P745" s="260"/>
      <c r="Q745" s="260"/>
      <c r="R745" s="260"/>
      <c r="S745" s="260"/>
      <c r="T745" s="261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T745" s="262" t="s">
        <v>134</v>
      </c>
      <c r="AU745" s="262" t="s">
        <v>79</v>
      </c>
      <c r="AV745" s="16" t="s">
        <v>136</v>
      </c>
      <c r="AW745" s="16" t="s">
        <v>33</v>
      </c>
      <c r="AX745" s="16" t="s">
        <v>72</v>
      </c>
      <c r="AY745" s="262" t="s">
        <v>115</v>
      </c>
    </row>
    <row r="746" s="14" customFormat="1">
      <c r="A746" s="14"/>
      <c r="B746" s="231"/>
      <c r="C746" s="232"/>
      <c r="D746" s="213" t="s">
        <v>134</v>
      </c>
      <c r="E746" s="233" t="s">
        <v>19</v>
      </c>
      <c r="F746" s="234" t="s">
        <v>257</v>
      </c>
      <c r="G746" s="232"/>
      <c r="H746" s="233" t="s">
        <v>19</v>
      </c>
      <c r="I746" s="235"/>
      <c r="J746" s="232"/>
      <c r="K746" s="232"/>
      <c r="L746" s="236"/>
      <c r="M746" s="237"/>
      <c r="N746" s="238"/>
      <c r="O746" s="238"/>
      <c r="P746" s="238"/>
      <c r="Q746" s="238"/>
      <c r="R746" s="238"/>
      <c r="S746" s="238"/>
      <c r="T746" s="239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40" t="s">
        <v>134</v>
      </c>
      <c r="AU746" s="240" t="s">
        <v>79</v>
      </c>
      <c r="AV746" s="14" t="s">
        <v>77</v>
      </c>
      <c r="AW746" s="14" t="s">
        <v>33</v>
      </c>
      <c r="AX746" s="14" t="s">
        <v>72</v>
      </c>
      <c r="AY746" s="240" t="s">
        <v>115</v>
      </c>
    </row>
    <row r="747" s="13" customFormat="1">
      <c r="A747" s="13"/>
      <c r="B747" s="220"/>
      <c r="C747" s="221"/>
      <c r="D747" s="213" t="s">
        <v>134</v>
      </c>
      <c r="E747" s="222" t="s">
        <v>19</v>
      </c>
      <c r="F747" s="223" t="s">
        <v>258</v>
      </c>
      <c r="G747" s="221"/>
      <c r="H747" s="224">
        <v>32.759999999999998</v>
      </c>
      <c r="I747" s="225"/>
      <c r="J747" s="221"/>
      <c r="K747" s="221"/>
      <c r="L747" s="226"/>
      <c r="M747" s="227"/>
      <c r="N747" s="228"/>
      <c r="O747" s="228"/>
      <c r="P747" s="228"/>
      <c r="Q747" s="228"/>
      <c r="R747" s="228"/>
      <c r="S747" s="228"/>
      <c r="T747" s="229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30" t="s">
        <v>134</v>
      </c>
      <c r="AU747" s="230" t="s">
        <v>79</v>
      </c>
      <c r="AV747" s="13" t="s">
        <v>79</v>
      </c>
      <c r="AW747" s="13" t="s">
        <v>33</v>
      </c>
      <c r="AX747" s="13" t="s">
        <v>72</v>
      </c>
      <c r="AY747" s="230" t="s">
        <v>115</v>
      </c>
    </row>
    <row r="748" s="13" customFormat="1">
      <c r="A748" s="13"/>
      <c r="B748" s="220"/>
      <c r="C748" s="221"/>
      <c r="D748" s="213" t="s">
        <v>134</v>
      </c>
      <c r="E748" s="222" t="s">
        <v>19</v>
      </c>
      <c r="F748" s="223" t="s">
        <v>259</v>
      </c>
      <c r="G748" s="221"/>
      <c r="H748" s="224">
        <v>-1.9550000000000001</v>
      </c>
      <c r="I748" s="225"/>
      <c r="J748" s="221"/>
      <c r="K748" s="221"/>
      <c r="L748" s="226"/>
      <c r="M748" s="227"/>
      <c r="N748" s="228"/>
      <c r="O748" s="228"/>
      <c r="P748" s="228"/>
      <c r="Q748" s="228"/>
      <c r="R748" s="228"/>
      <c r="S748" s="228"/>
      <c r="T748" s="229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30" t="s">
        <v>134</v>
      </c>
      <c r="AU748" s="230" t="s">
        <v>79</v>
      </c>
      <c r="AV748" s="13" t="s">
        <v>79</v>
      </c>
      <c r="AW748" s="13" t="s">
        <v>33</v>
      </c>
      <c r="AX748" s="13" t="s">
        <v>72</v>
      </c>
      <c r="AY748" s="230" t="s">
        <v>115</v>
      </c>
    </row>
    <row r="749" s="13" customFormat="1">
      <c r="A749" s="13"/>
      <c r="B749" s="220"/>
      <c r="C749" s="221"/>
      <c r="D749" s="213" t="s">
        <v>134</v>
      </c>
      <c r="E749" s="222" t="s">
        <v>19</v>
      </c>
      <c r="F749" s="223" t="s">
        <v>260</v>
      </c>
      <c r="G749" s="221"/>
      <c r="H749" s="224">
        <v>0.91000000000000003</v>
      </c>
      <c r="I749" s="225"/>
      <c r="J749" s="221"/>
      <c r="K749" s="221"/>
      <c r="L749" s="226"/>
      <c r="M749" s="227"/>
      <c r="N749" s="228"/>
      <c r="O749" s="228"/>
      <c r="P749" s="228"/>
      <c r="Q749" s="228"/>
      <c r="R749" s="228"/>
      <c r="S749" s="228"/>
      <c r="T749" s="229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30" t="s">
        <v>134</v>
      </c>
      <c r="AU749" s="230" t="s">
        <v>79</v>
      </c>
      <c r="AV749" s="13" t="s">
        <v>79</v>
      </c>
      <c r="AW749" s="13" t="s">
        <v>33</v>
      </c>
      <c r="AX749" s="13" t="s">
        <v>72</v>
      </c>
      <c r="AY749" s="230" t="s">
        <v>115</v>
      </c>
    </row>
    <row r="750" s="13" customFormat="1">
      <c r="A750" s="13"/>
      <c r="B750" s="220"/>
      <c r="C750" s="221"/>
      <c r="D750" s="213" t="s">
        <v>134</v>
      </c>
      <c r="E750" s="222" t="s">
        <v>19</v>
      </c>
      <c r="F750" s="223" t="s">
        <v>261</v>
      </c>
      <c r="G750" s="221"/>
      <c r="H750" s="224">
        <v>5</v>
      </c>
      <c r="I750" s="225"/>
      <c r="J750" s="221"/>
      <c r="K750" s="221"/>
      <c r="L750" s="226"/>
      <c r="M750" s="227"/>
      <c r="N750" s="228"/>
      <c r="O750" s="228"/>
      <c r="P750" s="228"/>
      <c r="Q750" s="228"/>
      <c r="R750" s="228"/>
      <c r="S750" s="228"/>
      <c r="T750" s="229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30" t="s">
        <v>134</v>
      </c>
      <c r="AU750" s="230" t="s">
        <v>79</v>
      </c>
      <c r="AV750" s="13" t="s">
        <v>79</v>
      </c>
      <c r="AW750" s="13" t="s">
        <v>33</v>
      </c>
      <c r="AX750" s="13" t="s">
        <v>72</v>
      </c>
      <c r="AY750" s="230" t="s">
        <v>115</v>
      </c>
    </row>
    <row r="751" s="16" customFormat="1">
      <c r="A751" s="16"/>
      <c r="B751" s="252"/>
      <c r="C751" s="253"/>
      <c r="D751" s="213" t="s">
        <v>134</v>
      </c>
      <c r="E751" s="254" t="s">
        <v>19</v>
      </c>
      <c r="F751" s="255" t="s">
        <v>212</v>
      </c>
      <c r="G751" s="253"/>
      <c r="H751" s="256">
        <v>36.715000000000003</v>
      </c>
      <c r="I751" s="257"/>
      <c r="J751" s="253"/>
      <c r="K751" s="253"/>
      <c r="L751" s="258"/>
      <c r="M751" s="259"/>
      <c r="N751" s="260"/>
      <c r="O751" s="260"/>
      <c r="P751" s="260"/>
      <c r="Q751" s="260"/>
      <c r="R751" s="260"/>
      <c r="S751" s="260"/>
      <c r="T751" s="261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T751" s="262" t="s">
        <v>134</v>
      </c>
      <c r="AU751" s="262" t="s">
        <v>79</v>
      </c>
      <c r="AV751" s="16" t="s">
        <v>136</v>
      </c>
      <c r="AW751" s="16" t="s">
        <v>33</v>
      </c>
      <c r="AX751" s="16" t="s">
        <v>72</v>
      </c>
      <c r="AY751" s="262" t="s">
        <v>115</v>
      </c>
    </row>
    <row r="752" s="14" customFormat="1">
      <c r="A752" s="14"/>
      <c r="B752" s="231"/>
      <c r="C752" s="232"/>
      <c r="D752" s="213" t="s">
        <v>134</v>
      </c>
      <c r="E752" s="233" t="s">
        <v>19</v>
      </c>
      <c r="F752" s="234" t="s">
        <v>216</v>
      </c>
      <c r="G752" s="232"/>
      <c r="H752" s="233" t="s">
        <v>19</v>
      </c>
      <c r="I752" s="235"/>
      <c r="J752" s="232"/>
      <c r="K752" s="232"/>
      <c r="L752" s="236"/>
      <c r="M752" s="237"/>
      <c r="N752" s="238"/>
      <c r="O752" s="238"/>
      <c r="P752" s="238"/>
      <c r="Q752" s="238"/>
      <c r="R752" s="238"/>
      <c r="S752" s="238"/>
      <c r="T752" s="239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40" t="s">
        <v>134</v>
      </c>
      <c r="AU752" s="240" t="s">
        <v>79</v>
      </c>
      <c r="AV752" s="14" t="s">
        <v>77</v>
      </c>
      <c r="AW752" s="14" t="s">
        <v>33</v>
      </c>
      <c r="AX752" s="14" t="s">
        <v>72</v>
      </c>
      <c r="AY752" s="240" t="s">
        <v>115</v>
      </c>
    </row>
    <row r="753" s="13" customFormat="1">
      <c r="A753" s="13"/>
      <c r="B753" s="220"/>
      <c r="C753" s="221"/>
      <c r="D753" s="213" t="s">
        <v>134</v>
      </c>
      <c r="E753" s="222" t="s">
        <v>19</v>
      </c>
      <c r="F753" s="223" t="s">
        <v>262</v>
      </c>
      <c r="G753" s="221"/>
      <c r="H753" s="224">
        <v>89.200000000000003</v>
      </c>
      <c r="I753" s="225"/>
      <c r="J753" s="221"/>
      <c r="K753" s="221"/>
      <c r="L753" s="226"/>
      <c r="M753" s="227"/>
      <c r="N753" s="228"/>
      <c r="O753" s="228"/>
      <c r="P753" s="228"/>
      <c r="Q753" s="228"/>
      <c r="R753" s="228"/>
      <c r="S753" s="228"/>
      <c r="T753" s="229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30" t="s">
        <v>134</v>
      </c>
      <c r="AU753" s="230" t="s">
        <v>79</v>
      </c>
      <c r="AV753" s="13" t="s">
        <v>79</v>
      </c>
      <c r="AW753" s="13" t="s">
        <v>33</v>
      </c>
      <c r="AX753" s="13" t="s">
        <v>72</v>
      </c>
      <c r="AY753" s="230" t="s">
        <v>115</v>
      </c>
    </row>
    <row r="754" s="13" customFormat="1">
      <c r="A754" s="13"/>
      <c r="B754" s="220"/>
      <c r="C754" s="221"/>
      <c r="D754" s="213" t="s">
        <v>134</v>
      </c>
      <c r="E754" s="222" t="s">
        <v>19</v>
      </c>
      <c r="F754" s="223" t="s">
        <v>263</v>
      </c>
      <c r="G754" s="221"/>
      <c r="H754" s="224">
        <v>-16.393000000000001</v>
      </c>
      <c r="I754" s="225"/>
      <c r="J754" s="221"/>
      <c r="K754" s="221"/>
      <c r="L754" s="226"/>
      <c r="M754" s="227"/>
      <c r="N754" s="228"/>
      <c r="O754" s="228"/>
      <c r="P754" s="228"/>
      <c r="Q754" s="228"/>
      <c r="R754" s="228"/>
      <c r="S754" s="228"/>
      <c r="T754" s="229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30" t="s">
        <v>134</v>
      </c>
      <c r="AU754" s="230" t="s">
        <v>79</v>
      </c>
      <c r="AV754" s="13" t="s">
        <v>79</v>
      </c>
      <c r="AW754" s="13" t="s">
        <v>33</v>
      </c>
      <c r="AX754" s="13" t="s">
        <v>72</v>
      </c>
      <c r="AY754" s="230" t="s">
        <v>115</v>
      </c>
    </row>
    <row r="755" s="13" customFormat="1">
      <c r="A755" s="13"/>
      <c r="B755" s="220"/>
      <c r="C755" s="221"/>
      <c r="D755" s="213" t="s">
        <v>134</v>
      </c>
      <c r="E755" s="222" t="s">
        <v>19</v>
      </c>
      <c r="F755" s="223" t="s">
        <v>264</v>
      </c>
      <c r="G755" s="221"/>
      <c r="H755" s="224">
        <v>8.1300000000000008</v>
      </c>
      <c r="I755" s="225"/>
      <c r="J755" s="221"/>
      <c r="K755" s="221"/>
      <c r="L755" s="226"/>
      <c r="M755" s="227"/>
      <c r="N755" s="228"/>
      <c r="O755" s="228"/>
      <c r="P755" s="228"/>
      <c r="Q755" s="228"/>
      <c r="R755" s="228"/>
      <c r="S755" s="228"/>
      <c r="T755" s="229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30" t="s">
        <v>134</v>
      </c>
      <c r="AU755" s="230" t="s">
        <v>79</v>
      </c>
      <c r="AV755" s="13" t="s">
        <v>79</v>
      </c>
      <c r="AW755" s="13" t="s">
        <v>33</v>
      </c>
      <c r="AX755" s="13" t="s">
        <v>72</v>
      </c>
      <c r="AY755" s="230" t="s">
        <v>115</v>
      </c>
    </row>
    <row r="756" s="13" customFormat="1">
      <c r="A756" s="13"/>
      <c r="B756" s="220"/>
      <c r="C756" s="221"/>
      <c r="D756" s="213" t="s">
        <v>134</v>
      </c>
      <c r="E756" s="222" t="s">
        <v>19</v>
      </c>
      <c r="F756" s="223" t="s">
        <v>265</v>
      </c>
      <c r="G756" s="221"/>
      <c r="H756" s="224">
        <v>6.2699999999999996</v>
      </c>
      <c r="I756" s="225"/>
      <c r="J756" s="221"/>
      <c r="K756" s="221"/>
      <c r="L756" s="226"/>
      <c r="M756" s="227"/>
      <c r="N756" s="228"/>
      <c r="O756" s="228"/>
      <c r="P756" s="228"/>
      <c r="Q756" s="228"/>
      <c r="R756" s="228"/>
      <c r="S756" s="228"/>
      <c r="T756" s="229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30" t="s">
        <v>134</v>
      </c>
      <c r="AU756" s="230" t="s">
        <v>79</v>
      </c>
      <c r="AV756" s="13" t="s">
        <v>79</v>
      </c>
      <c r="AW756" s="13" t="s">
        <v>33</v>
      </c>
      <c r="AX756" s="13" t="s">
        <v>72</v>
      </c>
      <c r="AY756" s="230" t="s">
        <v>115</v>
      </c>
    </row>
    <row r="757" s="16" customFormat="1">
      <c r="A757" s="16"/>
      <c r="B757" s="252"/>
      <c r="C757" s="253"/>
      <c r="D757" s="213" t="s">
        <v>134</v>
      </c>
      <c r="E757" s="254" t="s">
        <v>19</v>
      </c>
      <c r="F757" s="255" t="s">
        <v>212</v>
      </c>
      <c r="G757" s="253"/>
      <c r="H757" s="256">
        <v>87.206999999999994</v>
      </c>
      <c r="I757" s="257"/>
      <c r="J757" s="253"/>
      <c r="K757" s="253"/>
      <c r="L757" s="258"/>
      <c r="M757" s="259"/>
      <c r="N757" s="260"/>
      <c r="O757" s="260"/>
      <c r="P757" s="260"/>
      <c r="Q757" s="260"/>
      <c r="R757" s="260"/>
      <c r="S757" s="260"/>
      <c r="T757" s="261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T757" s="262" t="s">
        <v>134</v>
      </c>
      <c r="AU757" s="262" t="s">
        <v>79</v>
      </c>
      <c r="AV757" s="16" t="s">
        <v>136</v>
      </c>
      <c r="AW757" s="16" t="s">
        <v>33</v>
      </c>
      <c r="AX757" s="16" t="s">
        <v>72</v>
      </c>
      <c r="AY757" s="262" t="s">
        <v>115</v>
      </c>
    </row>
    <row r="758" s="14" customFormat="1">
      <c r="A758" s="14"/>
      <c r="B758" s="231"/>
      <c r="C758" s="232"/>
      <c r="D758" s="213" t="s">
        <v>134</v>
      </c>
      <c r="E758" s="233" t="s">
        <v>19</v>
      </c>
      <c r="F758" s="234" t="s">
        <v>218</v>
      </c>
      <c r="G758" s="232"/>
      <c r="H758" s="233" t="s">
        <v>19</v>
      </c>
      <c r="I758" s="235"/>
      <c r="J758" s="232"/>
      <c r="K758" s="232"/>
      <c r="L758" s="236"/>
      <c r="M758" s="237"/>
      <c r="N758" s="238"/>
      <c r="O758" s="238"/>
      <c r="P758" s="238"/>
      <c r="Q758" s="238"/>
      <c r="R758" s="238"/>
      <c r="S758" s="238"/>
      <c r="T758" s="239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40" t="s">
        <v>134</v>
      </c>
      <c r="AU758" s="240" t="s">
        <v>79</v>
      </c>
      <c r="AV758" s="14" t="s">
        <v>77</v>
      </c>
      <c r="AW758" s="14" t="s">
        <v>33</v>
      </c>
      <c r="AX758" s="14" t="s">
        <v>72</v>
      </c>
      <c r="AY758" s="240" t="s">
        <v>115</v>
      </c>
    </row>
    <row r="759" s="13" customFormat="1">
      <c r="A759" s="13"/>
      <c r="B759" s="220"/>
      <c r="C759" s="221"/>
      <c r="D759" s="213" t="s">
        <v>134</v>
      </c>
      <c r="E759" s="222" t="s">
        <v>19</v>
      </c>
      <c r="F759" s="223" t="s">
        <v>266</v>
      </c>
      <c r="G759" s="221"/>
      <c r="H759" s="224">
        <v>89.310000000000002</v>
      </c>
      <c r="I759" s="225"/>
      <c r="J759" s="221"/>
      <c r="K759" s="221"/>
      <c r="L759" s="226"/>
      <c r="M759" s="227"/>
      <c r="N759" s="228"/>
      <c r="O759" s="228"/>
      <c r="P759" s="228"/>
      <c r="Q759" s="228"/>
      <c r="R759" s="228"/>
      <c r="S759" s="228"/>
      <c r="T759" s="229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30" t="s">
        <v>134</v>
      </c>
      <c r="AU759" s="230" t="s">
        <v>79</v>
      </c>
      <c r="AV759" s="13" t="s">
        <v>79</v>
      </c>
      <c r="AW759" s="13" t="s">
        <v>33</v>
      </c>
      <c r="AX759" s="13" t="s">
        <v>72</v>
      </c>
      <c r="AY759" s="230" t="s">
        <v>115</v>
      </c>
    </row>
    <row r="760" s="13" customFormat="1">
      <c r="A760" s="13"/>
      <c r="B760" s="220"/>
      <c r="C760" s="221"/>
      <c r="D760" s="213" t="s">
        <v>134</v>
      </c>
      <c r="E760" s="222" t="s">
        <v>19</v>
      </c>
      <c r="F760" s="223" t="s">
        <v>267</v>
      </c>
      <c r="G760" s="221"/>
      <c r="H760" s="224">
        <v>-16.369</v>
      </c>
      <c r="I760" s="225"/>
      <c r="J760" s="221"/>
      <c r="K760" s="221"/>
      <c r="L760" s="226"/>
      <c r="M760" s="227"/>
      <c r="N760" s="228"/>
      <c r="O760" s="228"/>
      <c r="P760" s="228"/>
      <c r="Q760" s="228"/>
      <c r="R760" s="228"/>
      <c r="S760" s="228"/>
      <c r="T760" s="229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30" t="s">
        <v>134</v>
      </c>
      <c r="AU760" s="230" t="s">
        <v>79</v>
      </c>
      <c r="AV760" s="13" t="s">
        <v>79</v>
      </c>
      <c r="AW760" s="13" t="s">
        <v>33</v>
      </c>
      <c r="AX760" s="13" t="s">
        <v>72</v>
      </c>
      <c r="AY760" s="230" t="s">
        <v>115</v>
      </c>
    </row>
    <row r="761" s="13" customFormat="1">
      <c r="A761" s="13"/>
      <c r="B761" s="220"/>
      <c r="C761" s="221"/>
      <c r="D761" s="213" t="s">
        <v>134</v>
      </c>
      <c r="E761" s="222" t="s">
        <v>19</v>
      </c>
      <c r="F761" s="223" t="s">
        <v>268</v>
      </c>
      <c r="G761" s="221"/>
      <c r="H761" s="224">
        <v>7.1379999999999999</v>
      </c>
      <c r="I761" s="225"/>
      <c r="J761" s="221"/>
      <c r="K761" s="221"/>
      <c r="L761" s="226"/>
      <c r="M761" s="227"/>
      <c r="N761" s="228"/>
      <c r="O761" s="228"/>
      <c r="P761" s="228"/>
      <c r="Q761" s="228"/>
      <c r="R761" s="228"/>
      <c r="S761" s="228"/>
      <c r="T761" s="229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30" t="s">
        <v>134</v>
      </c>
      <c r="AU761" s="230" t="s">
        <v>79</v>
      </c>
      <c r="AV761" s="13" t="s">
        <v>79</v>
      </c>
      <c r="AW761" s="13" t="s">
        <v>33</v>
      </c>
      <c r="AX761" s="13" t="s">
        <v>72</v>
      </c>
      <c r="AY761" s="230" t="s">
        <v>115</v>
      </c>
    </row>
    <row r="762" s="13" customFormat="1">
      <c r="A762" s="13"/>
      <c r="B762" s="220"/>
      <c r="C762" s="221"/>
      <c r="D762" s="213" t="s">
        <v>134</v>
      </c>
      <c r="E762" s="222" t="s">
        <v>19</v>
      </c>
      <c r="F762" s="223" t="s">
        <v>269</v>
      </c>
      <c r="G762" s="221"/>
      <c r="H762" s="224">
        <v>13.568</v>
      </c>
      <c r="I762" s="225"/>
      <c r="J762" s="221"/>
      <c r="K762" s="221"/>
      <c r="L762" s="226"/>
      <c r="M762" s="227"/>
      <c r="N762" s="228"/>
      <c r="O762" s="228"/>
      <c r="P762" s="228"/>
      <c r="Q762" s="228"/>
      <c r="R762" s="228"/>
      <c r="S762" s="228"/>
      <c r="T762" s="229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30" t="s">
        <v>134</v>
      </c>
      <c r="AU762" s="230" t="s">
        <v>79</v>
      </c>
      <c r="AV762" s="13" t="s">
        <v>79</v>
      </c>
      <c r="AW762" s="13" t="s">
        <v>33</v>
      </c>
      <c r="AX762" s="13" t="s">
        <v>72</v>
      </c>
      <c r="AY762" s="230" t="s">
        <v>115</v>
      </c>
    </row>
    <row r="763" s="16" customFormat="1">
      <c r="A763" s="16"/>
      <c r="B763" s="252"/>
      <c r="C763" s="253"/>
      <c r="D763" s="213" t="s">
        <v>134</v>
      </c>
      <c r="E763" s="254" t="s">
        <v>19</v>
      </c>
      <c r="F763" s="255" t="s">
        <v>212</v>
      </c>
      <c r="G763" s="253"/>
      <c r="H763" s="256">
        <v>93.647000000000006</v>
      </c>
      <c r="I763" s="257"/>
      <c r="J763" s="253"/>
      <c r="K763" s="253"/>
      <c r="L763" s="258"/>
      <c r="M763" s="259"/>
      <c r="N763" s="260"/>
      <c r="O763" s="260"/>
      <c r="P763" s="260"/>
      <c r="Q763" s="260"/>
      <c r="R763" s="260"/>
      <c r="S763" s="260"/>
      <c r="T763" s="261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T763" s="262" t="s">
        <v>134</v>
      </c>
      <c r="AU763" s="262" t="s">
        <v>79</v>
      </c>
      <c r="AV763" s="16" t="s">
        <v>136</v>
      </c>
      <c r="AW763" s="16" t="s">
        <v>33</v>
      </c>
      <c r="AX763" s="16" t="s">
        <v>72</v>
      </c>
      <c r="AY763" s="262" t="s">
        <v>115</v>
      </c>
    </row>
    <row r="764" s="14" customFormat="1">
      <c r="A764" s="14"/>
      <c r="B764" s="231"/>
      <c r="C764" s="232"/>
      <c r="D764" s="213" t="s">
        <v>134</v>
      </c>
      <c r="E764" s="233" t="s">
        <v>19</v>
      </c>
      <c r="F764" s="234" t="s">
        <v>220</v>
      </c>
      <c r="G764" s="232"/>
      <c r="H764" s="233" t="s">
        <v>19</v>
      </c>
      <c r="I764" s="235"/>
      <c r="J764" s="232"/>
      <c r="K764" s="232"/>
      <c r="L764" s="236"/>
      <c r="M764" s="237"/>
      <c r="N764" s="238"/>
      <c r="O764" s="238"/>
      <c r="P764" s="238"/>
      <c r="Q764" s="238"/>
      <c r="R764" s="238"/>
      <c r="S764" s="238"/>
      <c r="T764" s="239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40" t="s">
        <v>134</v>
      </c>
      <c r="AU764" s="240" t="s">
        <v>79</v>
      </c>
      <c r="AV764" s="14" t="s">
        <v>77</v>
      </c>
      <c r="AW764" s="14" t="s">
        <v>33</v>
      </c>
      <c r="AX764" s="14" t="s">
        <v>72</v>
      </c>
      <c r="AY764" s="240" t="s">
        <v>115</v>
      </c>
    </row>
    <row r="765" s="13" customFormat="1">
      <c r="A765" s="13"/>
      <c r="B765" s="220"/>
      <c r="C765" s="221"/>
      <c r="D765" s="213" t="s">
        <v>134</v>
      </c>
      <c r="E765" s="222" t="s">
        <v>19</v>
      </c>
      <c r="F765" s="223" t="s">
        <v>270</v>
      </c>
      <c r="G765" s="221"/>
      <c r="H765" s="224">
        <v>39.026000000000003</v>
      </c>
      <c r="I765" s="225"/>
      <c r="J765" s="221"/>
      <c r="K765" s="221"/>
      <c r="L765" s="226"/>
      <c r="M765" s="227"/>
      <c r="N765" s="228"/>
      <c r="O765" s="228"/>
      <c r="P765" s="228"/>
      <c r="Q765" s="228"/>
      <c r="R765" s="228"/>
      <c r="S765" s="228"/>
      <c r="T765" s="229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30" t="s">
        <v>134</v>
      </c>
      <c r="AU765" s="230" t="s">
        <v>79</v>
      </c>
      <c r="AV765" s="13" t="s">
        <v>79</v>
      </c>
      <c r="AW765" s="13" t="s">
        <v>33</v>
      </c>
      <c r="AX765" s="13" t="s">
        <v>72</v>
      </c>
      <c r="AY765" s="230" t="s">
        <v>115</v>
      </c>
    </row>
    <row r="766" s="13" customFormat="1">
      <c r="A766" s="13"/>
      <c r="B766" s="220"/>
      <c r="C766" s="221"/>
      <c r="D766" s="213" t="s">
        <v>134</v>
      </c>
      <c r="E766" s="222" t="s">
        <v>19</v>
      </c>
      <c r="F766" s="223" t="s">
        <v>271</v>
      </c>
      <c r="G766" s="221"/>
      <c r="H766" s="224">
        <v>-8.25</v>
      </c>
      <c r="I766" s="225"/>
      <c r="J766" s="221"/>
      <c r="K766" s="221"/>
      <c r="L766" s="226"/>
      <c r="M766" s="227"/>
      <c r="N766" s="228"/>
      <c r="O766" s="228"/>
      <c r="P766" s="228"/>
      <c r="Q766" s="228"/>
      <c r="R766" s="228"/>
      <c r="S766" s="228"/>
      <c r="T766" s="229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30" t="s">
        <v>134</v>
      </c>
      <c r="AU766" s="230" t="s">
        <v>79</v>
      </c>
      <c r="AV766" s="13" t="s">
        <v>79</v>
      </c>
      <c r="AW766" s="13" t="s">
        <v>33</v>
      </c>
      <c r="AX766" s="13" t="s">
        <v>72</v>
      </c>
      <c r="AY766" s="230" t="s">
        <v>115</v>
      </c>
    </row>
    <row r="767" s="13" customFormat="1">
      <c r="A767" s="13"/>
      <c r="B767" s="220"/>
      <c r="C767" s="221"/>
      <c r="D767" s="213" t="s">
        <v>134</v>
      </c>
      <c r="E767" s="222" t="s">
        <v>19</v>
      </c>
      <c r="F767" s="223" t="s">
        <v>272</v>
      </c>
      <c r="G767" s="221"/>
      <c r="H767" s="224">
        <v>3.8799999999999999</v>
      </c>
      <c r="I767" s="225"/>
      <c r="J767" s="221"/>
      <c r="K767" s="221"/>
      <c r="L767" s="226"/>
      <c r="M767" s="227"/>
      <c r="N767" s="228"/>
      <c r="O767" s="228"/>
      <c r="P767" s="228"/>
      <c r="Q767" s="228"/>
      <c r="R767" s="228"/>
      <c r="S767" s="228"/>
      <c r="T767" s="229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30" t="s">
        <v>134</v>
      </c>
      <c r="AU767" s="230" t="s">
        <v>79</v>
      </c>
      <c r="AV767" s="13" t="s">
        <v>79</v>
      </c>
      <c r="AW767" s="13" t="s">
        <v>33</v>
      </c>
      <c r="AX767" s="13" t="s">
        <v>72</v>
      </c>
      <c r="AY767" s="230" t="s">
        <v>115</v>
      </c>
    </row>
    <row r="768" s="16" customFormat="1">
      <c r="A768" s="16"/>
      <c r="B768" s="252"/>
      <c r="C768" s="253"/>
      <c r="D768" s="213" t="s">
        <v>134</v>
      </c>
      <c r="E768" s="254" t="s">
        <v>19</v>
      </c>
      <c r="F768" s="255" t="s">
        <v>212</v>
      </c>
      <c r="G768" s="253"/>
      <c r="H768" s="256">
        <v>34.655999999999999</v>
      </c>
      <c r="I768" s="257"/>
      <c r="J768" s="253"/>
      <c r="K768" s="253"/>
      <c r="L768" s="258"/>
      <c r="M768" s="259"/>
      <c r="N768" s="260"/>
      <c r="O768" s="260"/>
      <c r="P768" s="260"/>
      <c r="Q768" s="260"/>
      <c r="R768" s="260"/>
      <c r="S768" s="260"/>
      <c r="T768" s="261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T768" s="262" t="s">
        <v>134</v>
      </c>
      <c r="AU768" s="262" t="s">
        <v>79</v>
      </c>
      <c r="AV768" s="16" t="s">
        <v>136</v>
      </c>
      <c r="AW768" s="16" t="s">
        <v>33</v>
      </c>
      <c r="AX768" s="16" t="s">
        <v>72</v>
      </c>
      <c r="AY768" s="262" t="s">
        <v>115</v>
      </c>
    </row>
    <row r="769" s="14" customFormat="1">
      <c r="A769" s="14"/>
      <c r="B769" s="231"/>
      <c r="C769" s="232"/>
      <c r="D769" s="213" t="s">
        <v>134</v>
      </c>
      <c r="E769" s="233" t="s">
        <v>19</v>
      </c>
      <c r="F769" s="234" t="s">
        <v>222</v>
      </c>
      <c r="G769" s="232"/>
      <c r="H769" s="233" t="s">
        <v>19</v>
      </c>
      <c r="I769" s="235"/>
      <c r="J769" s="232"/>
      <c r="K769" s="232"/>
      <c r="L769" s="236"/>
      <c r="M769" s="237"/>
      <c r="N769" s="238"/>
      <c r="O769" s="238"/>
      <c r="P769" s="238"/>
      <c r="Q769" s="238"/>
      <c r="R769" s="238"/>
      <c r="S769" s="238"/>
      <c r="T769" s="239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40" t="s">
        <v>134</v>
      </c>
      <c r="AU769" s="240" t="s">
        <v>79</v>
      </c>
      <c r="AV769" s="14" t="s">
        <v>77</v>
      </c>
      <c r="AW769" s="14" t="s">
        <v>33</v>
      </c>
      <c r="AX769" s="14" t="s">
        <v>72</v>
      </c>
      <c r="AY769" s="240" t="s">
        <v>115</v>
      </c>
    </row>
    <row r="770" s="13" customFormat="1">
      <c r="A770" s="13"/>
      <c r="B770" s="220"/>
      <c r="C770" s="221"/>
      <c r="D770" s="213" t="s">
        <v>134</v>
      </c>
      <c r="E770" s="222" t="s">
        <v>19</v>
      </c>
      <c r="F770" s="223" t="s">
        <v>273</v>
      </c>
      <c r="G770" s="221"/>
      <c r="H770" s="224">
        <v>22.989000000000001</v>
      </c>
      <c r="I770" s="225"/>
      <c r="J770" s="221"/>
      <c r="K770" s="221"/>
      <c r="L770" s="226"/>
      <c r="M770" s="227"/>
      <c r="N770" s="228"/>
      <c r="O770" s="228"/>
      <c r="P770" s="228"/>
      <c r="Q770" s="228"/>
      <c r="R770" s="228"/>
      <c r="S770" s="228"/>
      <c r="T770" s="229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30" t="s">
        <v>134</v>
      </c>
      <c r="AU770" s="230" t="s">
        <v>79</v>
      </c>
      <c r="AV770" s="13" t="s">
        <v>79</v>
      </c>
      <c r="AW770" s="13" t="s">
        <v>33</v>
      </c>
      <c r="AX770" s="13" t="s">
        <v>72</v>
      </c>
      <c r="AY770" s="230" t="s">
        <v>115</v>
      </c>
    </row>
    <row r="771" s="13" customFormat="1">
      <c r="A771" s="13"/>
      <c r="B771" s="220"/>
      <c r="C771" s="221"/>
      <c r="D771" s="213" t="s">
        <v>134</v>
      </c>
      <c r="E771" s="222" t="s">
        <v>19</v>
      </c>
      <c r="F771" s="223" t="s">
        <v>274</v>
      </c>
      <c r="G771" s="221"/>
      <c r="H771" s="224">
        <v>-1.925</v>
      </c>
      <c r="I771" s="225"/>
      <c r="J771" s="221"/>
      <c r="K771" s="221"/>
      <c r="L771" s="226"/>
      <c r="M771" s="227"/>
      <c r="N771" s="228"/>
      <c r="O771" s="228"/>
      <c r="P771" s="228"/>
      <c r="Q771" s="228"/>
      <c r="R771" s="228"/>
      <c r="S771" s="228"/>
      <c r="T771" s="229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30" t="s">
        <v>134</v>
      </c>
      <c r="AU771" s="230" t="s">
        <v>79</v>
      </c>
      <c r="AV771" s="13" t="s">
        <v>79</v>
      </c>
      <c r="AW771" s="13" t="s">
        <v>33</v>
      </c>
      <c r="AX771" s="13" t="s">
        <v>72</v>
      </c>
      <c r="AY771" s="230" t="s">
        <v>115</v>
      </c>
    </row>
    <row r="772" s="13" customFormat="1">
      <c r="A772" s="13"/>
      <c r="B772" s="220"/>
      <c r="C772" s="221"/>
      <c r="D772" s="213" t="s">
        <v>134</v>
      </c>
      <c r="E772" s="222" t="s">
        <v>19</v>
      </c>
      <c r="F772" s="223" t="s">
        <v>275</v>
      </c>
      <c r="G772" s="221"/>
      <c r="H772" s="224">
        <v>0.92000000000000004</v>
      </c>
      <c r="I772" s="225"/>
      <c r="J772" s="221"/>
      <c r="K772" s="221"/>
      <c r="L772" s="226"/>
      <c r="M772" s="227"/>
      <c r="N772" s="228"/>
      <c r="O772" s="228"/>
      <c r="P772" s="228"/>
      <c r="Q772" s="228"/>
      <c r="R772" s="228"/>
      <c r="S772" s="228"/>
      <c r="T772" s="229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30" t="s">
        <v>134</v>
      </c>
      <c r="AU772" s="230" t="s">
        <v>79</v>
      </c>
      <c r="AV772" s="13" t="s">
        <v>79</v>
      </c>
      <c r="AW772" s="13" t="s">
        <v>33</v>
      </c>
      <c r="AX772" s="13" t="s">
        <v>72</v>
      </c>
      <c r="AY772" s="230" t="s">
        <v>115</v>
      </c>
    </row>
    <row r="773" s="13" customFormat="1">
      <c r="A773" s="13"/>
      <c r="B773" s="220"/>
      <c r="C773" s="221"/>
      <c r="D773" s="213" t="s">
        <v>134</v>
      </c>
      <c r="E773" s="222" t="s">
        <v>19</v>
      </c>
      <c r="F773" s="223" t="s">
        <v>276</v>
      </c>
      <c r="G773" s="221"/>
      <c r="H773" s="224">
        <v>-4.0499999999999998</v>
      </c>
      <c r="I773" s="225"/>
      <c r="J773" s="221"/>
      <c r="K773" s="221"/>
      <c r="L773" s="226"/>
      <c r="M773" s="227"/>
      <c r="N773" s="228"/>
      <c r="O773" s="228"/>
      <c r="P773" s="228"/>
      <c r="Q773" s="228"/>
      <c r="R773" s="228"/>
      <c r="S773" s="228"/>
      <c r="T773" s="229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30" t="s">
        <v>134</v>
      </c>
      <c r="AU773" s="230" t="s">
        <v>79</v>
      </c>
      <c r="AV773" s="13" t="s">
        <v>79</v>
      </c>
      <c r="AW773" s="13" t="s">
        <v>33</v>
      </c>
      <c r="AX773" s="13" t="s">
        <v>72</v>
      </c>
      <c r="AY773" s="230" t="s">
        <v>115</v>
      </c>
    </row>
    <row r="774" s="13" customFormat="1">
      <c r="A774" s="13"/>
      <c r="B774" s="220"/>
      <c r="C774" s="221"/>
      <c r="D774" s="213" t="s">
        <v>134</v>
      </c>
      <c r="E774" s="222" t="s">
        <v>19</v>
      </c>
      <c r="F774" s="223" t="s">
        <v>277</v>
      </c>
      <c r="G774" s="221"/>
      <c r="H774" s="224">
        <v>0.20999999999999999</v>
      </c>
      <c r="I774" s="225"/>
      <c r="J774" s="221"/>
      <c r="K774" s="221"/>
      <c r="L774" s="226"/>
      <c r="M774" s="227"/>
      <c r="N774" s="228"/>
      <c r="O774" s="228"/>
      <c r="P774" s="228"/>
      <c r="Q774" s="228"/>
      <c r="R774" s="228"/>
      <c r="S774" s="228"/>
      <c r="T774" s="229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30" t="s">
        <v>134</v>
      </c>
      <c r="AU774" s="230" t="s">
        <v>79</v>
      </c>
      <c r="AV774" s="13" t="s">
        <v>79</v>
      </c>
      <c r="AW774" s="13" t="s">
        <v>33</v>
      </c>
      <c r="AX774" s="13" t="s">
        <v>72</v>
      </c>
      <c r="AY774" s="230" t="s">
        <v>115</v>
      </c>
    </row>
    <row r="775" s="16" customFormat="1">
      <c r="A775" s="16"/>
      <c r="B775" s="252"/>
      <c r="C775" s="253"/>
      <c r="D775" s="213" t="s">
        <v>134</v>
      </c>
      <c r="E775" s="254" t="s">
        <v>19</v>
      </c>
      <c r="F775" s="255" t="s">
        <v>212</v>
      </c>
      <c r="G775" s="253"/>
      <c r="H775" s="256">
        <v>18.143999999999998</v>
      </c>
      <c r="I775" s="257"/>
      <c r="J775" s="253"/>
      <c r="K775" s="253"/>
      <c r="L775" s="258"/>
      <c r="M775" s="259"/>
      <c r="N775" s="260"/>
      <c r="O775" s="260"/>
      <c r="P775" s="260"/>
      <c r="Q775" s="260"/>
      <c r="R775" s="260"/>
      <c r="S775" s="260"/>
      <c r="T775" s="261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T775" s="262" t="s">
        <v>134</v>
      </c>
      <c r="AU775" s="262" t="s">
        <v>79</v>
      </c>
      <c r="AV775" s="16" t="s">
        <v>136</v>
      </c>
      <c r="AW775" s="16" t="s">
        <v>33</v>
      </c>
      <c r="AX775" s="16" t="s">
        <v>72</v>
      </c>
      <c r="AY775" s="262" t="s">
        <v>115</v>
      </c>
    </row>
    <row r="776" s="15" customFormat="1">
      <c r="A776" s="15"/>
      <c r="B776" s="241"/>
      <c r="C776" s="242"/>
      <c r="D776" s="213" t="s">
        <v>134</v>
      </c>
      <c r="E776" s="243" t="s">
        <v>19</v>
      </c>
      <c r="F776" s="244" t="s">
        <v>151</v>
      </c>
      <c r="G776" s="242"/>
      <c r="H776" s="245">
        <v>401.16800000000001</v>
      </c>
      <c r="I776" s="246"/>
      <c r="J776" s="242"/>
      <c r="K776" s="242"/>
      <c r="L776" s="247"/>
      <c r="M776" s="248"/>
      <c r="N776" s="249"/>
      <c r="O776" s="249"/>
      <c r="P776" s="249"/>
      <c r="Q776" s="249"/>
      <c r="R776" s="249"/>
      <c r="S776" s="249"/>
      <c r="T776" s="250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T776" s="251" t="s">
        <v>134</v>
      </c>
      <c r="AU776" s="251" t="s">
        <v>79</v>
      </c>
      <c r="AV776" s="15" t="s">
        <v>121</v>
      </c>
      <c r="AW776" s="15" t="s">
        <v>33</v>
      </c>
      <c r="AX776" s="15" t="s">
        <v>77</v>
      </c>
      <c r="AY776" s="251" t="s">
        <v>115</v>
      </c>
    </row>
    <row r="777" s="2" customFormat="1" ht="21.75" customHeight="1">
      <c r="A777" s="41"/>
      <c r="B777" s="42"/>
      <c r="C777" s="200" t="s">
        <v>894</v>
      </c>
      <c r="D777" s="200" t="s">
        <v>117</v>
      </c>
      <c r="E777" s="201" t="s">
        <v>895</v>
      </c>
      <c r="F777" s="202" t="s">
        <v>896</v>
      </c>
      <c r="G777" s="203" t="s">
        <v>128</v>
      </c>
      <c r="H777" s="204">
        <v>86.659999999999997</v>
      </c>
      <c r="I777" s="205"/>
      <c r="J777" s="206">
        <f>ROUND(I777*H777,2)</f>
        <v>0</v>
      </c>
      <c r="K777" s="202" t="s">
        <v>129</v>
      </c>
      <c r="L777" s="47"/>
      <c r="M777" s="207" t="s">
        <v>19</v>
      </c>
      <c r="N777" s="208" t="s">
        <v>43</v>
      </c>
      <c r="O777" s="87"/>
      <c r="P777" s="209">
        <f>O777*H777</f>
        <v>0</v>
      </c>
      <c r="Q777" s="209">
        <v>0.00012</v>
      </c>
      <c r="R777" s="209">
        <f>Q777*H777</f>
        <v>0.010399199999999999</v>
      </c>
      <c r="S777" s="209">
        <v>0</v>
      </c>
      <c r="T777" s="210">
        <f>S777*H777</f>
        <v>0</v>
      </c>
      <c r="U777" s="41"/>
      <c r="V777" s="41"/>
      <c r="W777" s="41"/>
      <c r="X777" s="41"/>
      <c r="Y777" s="41"/>
      <c r="Z777" s="41"/>
      <c r="AA777" s="41"/>
      <c r="AB777" s="41"/>
      <c r="AC777" s="41"/>
      <c r="AD777" s="41"/>
      <c r="AE777" s="41"/>
      <c r="AR777" s="211" t="s">
        <v>320</v>
      </c>
      <c r="AT777" s="211" t="s">
        <v>117</v>
      </c>
      <c r="AU777" s="211" t="s">
        <v>79</v>
      </c>
      <c r="AY777" s="20" t="s">
        <v>115</v>
      </c>
      <c r="BE777" s="212">
        <f>IF(N777="základní",J777,0)</f>
        <v>0</v>
      </c>
      <c r="BF777" s="212">
        <f>IF(N777="snížená",J777,0)</f>
        <v>0</v>
      </c>
      <c r="BG777" s="212">
        <f>IF(N777="zákl. přenesená",J777,0)</f>
        <v>0</v>
      </c>
      <c r="BH777" s="212">
        <f>IF(N777="sníž. přenesená",J777,0)</f>
        <v>0</v>
      </c>
      <c r="BI777" s="212">
        <f>IF(N777="nulová",J777,0)</f>
        <v>0</v>
      </c>
      <c r="BJ777" s="20" t="s">
        <v>77</v>
      </c>
      <c r="BK777" s="212">
        <f>ROUND(I777*H777,2)</f>
        <v>0</v>
      </c>
      <c r="BL777" s="20" t="s">
        <v>320</v>
      </c>
      <c r="BM777" s="211" t="s">
        <v>897</v>
      </c>
    </row>
    <row r="778" s="2" customFormat="1">
      <c r="A778" s="41"/>
      <c r="B778" s="42"/>
      <c r="C778" s="43"/>
      <c r="D778" s="213" t="s">
        <v>123</v>
      </c>
      <c r="E778" s="43"/>
      <c r="F778" s="214" t="s">
        <v>898</v>
      </c>
      <c r="G778" s="43"/>
      <c r="H778" s="43"/>
      <c r="I778" s="215"/>
      <c r="J778" s="43"/>
      <c r="K778" s="43"/>
      <c r="L778" s="47"/>
      <c r="M778" s="216"/>
      <c r="N778" s="217"/>
      <c r="O778" s="87"/>
      <c r="P778" s="87"/>
      <c r="Q778" s="87"/>
      <c r="R778" s="87"/>
      <c r="S778" s="87"/>
      <c r="T778" s="88"/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T778" s="20" t="s">
        <v>123</v>
      </c>
      <c r="AU778" s="20" t="s">
        <v>79</v>
      </c>
    </row>
    <row r="779" s="2" customFormat="1">
      <c r="A779" s="41"/>
      <c r="B779" s="42"/>
      <c r="C779" s="43"/>
      <c r="D779" s="218" t="s">
        <v>132</v>
      </c>
      <c r="E779" s="43"/>
      <c r="F779" s="219" t="s">
        <v>899</v>
      </c>
      <c r="G779" s="43"/>
      <c r="H779" s="43"/>
      <c r="I779" s="215"/>
      <c r="J779" s="43"/>
      <c r="K779" s="43"/>
      <c r="L779" s="47"/>
      <c r="M779" s="216"/>
      <c r="N779" s="217"/>
      <c r="O779" s="87"/>
      <c r="P779" s="87"/>
      <c r="Q779" s="87"/>
      <c r="R779" s="87"/>
      <c r="S779" s="87"/>
      <c r="T779" s="88"/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T779" s="20" t="s">
        <v>132</v>
      </c>
      <c r="AU779" s="20" t="s">
        <v>79</v>
      </c>
    </row>
    <row r="780" s="14" customFormat="1">
      <c r="A780" s="14"/>
      <c r="B780" s="231"/>
      <c r="C780" s="232"/>
      <c r="D780" s="213" t="s">
        <v>134</v>
      </c>
      <c r="E780" s="233" t="s">
        <v>19</v>
      </c>
      <c r="F780" s="234" t="s">
        <v>148</v>
      </c>
      <c r="G780" s="232"/>
      <c r="H780" s="233" t="s">
        <v>19</v>
      </c>
      <c r="I780" s="235"/>
      <c r="J780" s="232"/>
      <c r="K780" s="232"/>
      <c r="L780" s="236"/>
      <c r="M780" s="237"/>
      <c r="N780" s="238"/>
      <c r="O780" s="238"/>
      <c r="P780" s="238"/>
      <c r="Q780" s="238"/>
      <c r="R780" s="238"/>
      <c r="S780" s="238"/>
      <c r="T780" s="239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40" t="s">
        <v>134</v>
      </c>
      <c r="AU780" s="240" t="s">
        <v>79</v>
      </c>
      <c r="AV780" s="14" t="s">
        <v>77</v>
      </c>
      <c r="AW780" s="14" t="s">
        <v>33</v>
      </c>
      <c r="AX780" s="14" t="s">
        <v>72</v>
      </c>
      <c r="AY780" s="240" t="s">
        <v>115</v>
      </c>
    </row>
    <row r="781" s="13" customFormat="1">
      <c r="A781" s="13"/>
      <c r="B781" s="220"/>
      <c r="C781" s="221"/>
      <c r="D781" s="213" t="s">
        <v>134</v>
      </c>
      <c r="E781" s="222" t="s">
        <v>19</v>
      </c>
      <c r="F781" s="223" t="s">
        <v>190</v>
      </c>
      <c r="G781" s="221"/>
      <c r="H781" s="224">
        <v>24.32</v>
      </c>
      <c r="I781" s="225"/>
      <c r="J781" s="221"/>
      <c r="K781" s="221"/>
      <c r="L781" s="226"/>
      <c r="M781" s="227"/>
      <c r="N781" s="228"/>
      <c r="O781" s="228"/>
      <c r="P781" s="228"/>
      <c r="Q781" s="228"/>
      <c r="R781" s="228"/>
      <c r="S781" s="228"/>
      <c r="T781" s="229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30" t="s">
        <v>134</v>
      </c>
      <c r="AU781" s="230" t="s">
        <v>79</v>
      </c>
      <c r="AV781" s="13" t="s">
        <v>79</v>
      </c>
      <c r="AW781" s="13" t="s">
        <v>33</v>
      </c>
      <c r="AX781" s="13" t="s">
        <v>72</v>
      </c>
      <c r="AY781" s="230" t="s">
        <v>115</v>
      </c>
    </row>
    <row r="782" s="13" customFormat="1">
      <c r="A782" s="13"/>
      <c r="B782" s="220"/>
      <c r="C782" s="221"/>
      <c r="D782" s="213" t="s">
        <v>134</v>
      </c>
      <c r="E782" s="222" t="s">
        <v>19</v>
      </c>
      <c r="F782" s="223" t="s">
        <v>282</v>
      </c>
      <c r="G782" s="221"/>
      <c r="H782" s="224">
        <v>4.6200000000000001</v>
      </c>
      <c r="I782" s="225"/>
      <c r="J782" s="221"/>
      <c r="K782" s="221"/>
      <c r="L782" s="226"/>
      <c r="M782" s="227"/>
      <c r="N782" s="228"/>
      <c r="O782" s="228"/>
      <c r="P782" s="228"/>
      <c r="Q782" s="228"/>
      <c r="R782" s="228"/>
      <c r="S782" s="228"/>
      <c r="T782" s="229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30" t="s">
        <v>134</v>
      </c>
      <c r="AU782" s="230" t="s">
        <v>79</v>
      </c>
      <c r="AV782" s="13" t="s">
        <v>79</v>
      </c>
      <c r="AW782" s="13" t="s">
        <v>33</v>
      </c>
      <c r="AX782" s="13" t="s">
        <v>72</v>
      </c>
      <c r="AY782" s="230" t="s">
        <v>115</v>
      </c>
    </row>
    <row r="783" s="13" customFormat="1">
      <c r="A783" s="13"/>
      <c r="B783" s="220"/>
      <c r="C783" s="221"/>
      <c r="D783" s="213" t="s">
        <v>134</v>
      </c>
      <c r="E783" s="222" t="s">
        <v>19</v>
      </c>
      <c r="F783" s="223" t="s">
        <v>149</v>
      </c>
      <c r="G783" s="221"/>
      <c r="H783" s="224">
        <v>49.920000000000002</v>
      </c>
      <c r="I783" s="225"/>
      <c r="J783" s="221"/>
      <c r="K783" s="221"/>
      <c r="L783" s="226"/>
      <c r="M783" s="227"/>
      <c r="N783" s="228"/>
      <c r="O783" s="228"/>
      <c r="P783" s="228"/>
      <c r="Q783" s="228"/>
      <c r="R783" s="228"/>
      <c r="S783" s="228"/>
      <c r="T783" s="229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30" t="s">
        <v>134</v>
      </c>
      <c r="AU783" s="230" t="s">
        <v>79</v>
      </c>
      <c r="AV783" s="13" t="s">
        <v>79</v>
      </c>
      <c r="AW783" s="13" t="s">
        <v>33</v>
      </c>
      <c r="AX783" s="13" t="s">
        <v>72</v>
      </c>
      <c r="AY783" s="230" t="s">
        <v>115</v>
      </c>
    </row>
    <row r="784" s="13" customFormat="1">
      <c r="A784" s="13"/>
      <c r="B784" s="220"/>
      <c r="C784" s="221"/>
      <c r="D784" s="213" t="s">
        <v>134</v>
      </c>
      <c r="E784" s="222" t="s">
        <v>19</v>
      </c>
      <c r="F784" s="223" t="s">
        <v>150</v>
      </c>
      <c r="G784" s="221"/>
      <c r="H784" s="224">
        <v>7.7999999999999998</v>
      </c>
      <c r="I784" s="225"/>
      <c r="J784" s="221"/>
      <c r="K784" s="221"/>
      <c r="L784" s="226"/>
      <c r="M784" s="227"/>
      <c r="N784" s="228"/>
      <c r="O784" s="228"/>
      <c r="P784" s="228"/>
      <c r="Q784" s="228"/>
      <c r="R784" s="228"/>
      <c r="S784" s="228"/>
      <c r="T784" s="229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30" t="s">
        <v>134</v>
      </c>
      <c r="AU784" s="230" t="s">
        <v>79</v>
      </c>
      <c r="AV784" s="13" t="s">
        <v>79</v>
      </c>
      <c r="AW784" s="13" t="s">
        <v>33</v>
      </c>
      <c r="AX784" s="13" t="s">
        <v>72</v>
      </c>
      <c r="AY784" s="230" t="s">
        <v>115</v>
      </c>
    </row>
    <row r="785" s="15" customFormat="1">
      <c r="A785" s="15"/>
      <c r="B785" s="241"/>
      <c r="C785" s="242"/>
      <c r="D785" s="213" t="s">
        <v>134</v>
      </c>
      <c r="E785" s="243" t="s">
        <v>19</v>
      </c>
      <c r="F785" s="244" t="s">
        <v>151</v>
      </c>
      <c r="G785" s="242"/>
      <c r="H785" s="245">
        <v>86.659999999999997</v>
      </c>
      <c r="I785" s="246"/>
      <c r="J785" s="242"/>
      <c r="K785" s="242"/>
      <c r="L785" s="247"/>
      <c r="M785" s="248"/>
      <c r="N785" s="249"/>
      <c r="O785" s="249"/>
      <c r="P785" s="249"/>
      <c r="Q785" s="249"/>
      <c r="R785" s="249"/>
      <c r="S785" s="249"/>
      <c r="T785" s="250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51" t="s">
        <v>134</v>
      </c>
      <c r="AU785" s="251" t="s">
        <v>79</v>
      </c>
      <c r="AV785" s="15" t="s">
        <v>121</v>
      </c>
      <c r="AW785" s="15" t="s">
        <v>33</v>
      </c>
      <c r="AX785" s="15" t="s">
        <v>77</v>
      </c>
      <c r="AY785" s="251" t="s">
        <v>115</v>
      </c>
    </row>
    <row r="786" s="2" customFormat="1" ht="21.75" customHeight="1">
      <c r="A786" s="41"/>
      <c r="B786" s="42"/>
      <c r="C786" s="200" t="s">
        <v>900</v>
      </c>
      <c r="D786" s="200" t="s">
        <v>117</v>
      </c>
      <c r="E786" s="201" t="s">
        <v>901</v>
      </c>
      <c r="F786" s="202" t="s">
        <v>902</v>
      </c>
      <c r="G786" s="203" t="s">
        <v>128</v>
      </c>
      <c r="H786" s="204">
        <v>162.90100000000001</v>
      </c>
      <c r="I786" s="205"/>
      <c r="J786" s="206">
        <f>ROUND(I786*H786,2)</f>
        <v>0</v>
      </c>
      <c r="K786" s="202" t="s">
        <v>129</v>
      </c>
      <c r="L786" s="47"/>
      <c r="M786" s="207" t="s">
        <v>19</v>
      </c>
      <c r="N786" s="208" t="s">
        <v>43</v>
      </c>
      <c r="O786" s="87"/>
      <c r="P786" s="209">
        <f>O786*H786</f>
        <v>0</v>
      </c>
      <c r="Q786" s="209">
        <v>0.00012999999999999999</v>
      </c>
      <c r="R786" s="209">
        <f>Q786*H786</f>
        <v>0.021177129999999999</v>
      </c>
      <c r="S786" s="209">
        <v>0</v>
      </c>
      <c r="T786" s="210">
        <f>S786*H786</f>
        <v>0</v>
      </c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R786" s="211" t="s">
        <v>320</v>
      </c>
      <c r="AT786" s="211" t="s">
        <v>117</v>
      </c>
      <c r="AU786" s="211" t="s">
        <v>79</v>
      </c>
      <c r="AY786" s="20" t="s">
        <v>115</v>
      </c>
      <c r="BE786" s="212">
        <f>IF(N786="základní",J786,0)</f>
        <v>0</v>
      </c>
      <c r="BF786" s="212">
        <f>IF(N786="snížená",J786,0)</f>
        <v>0</v>
      </c>
      <c r="BG786" s="212">
        <f>IF(N786="zákl. přenesená",J786,0)</f>
        <v>0</v>
      </c>
      <c r="BH786" s="212">
        <f>IF(N786="sníž. přenesená",J786,0)</f>
        <v>0</v>
      </c>
      <c r="BI786" s="212">
        <f>IF(N786="nulová",J786,0)</f>
        <v>0</v>
      </c>
      <c r="BJ786" s="20" t="s">
        <v>77</v>
      </c>
      <c r="BK786" s="212">
        <f>ROUND(I786*H786,2)</f>
        <v>0</v>
      </c>
      <c r="BL786" s="20" t="s">
        <v>320</v>
      </c>
      <c r="BM786" s="211" t="s">
        <v>903</v>
      </c>
    </row>
    <row r="787" s="2" customFormat="1">
      <c r="A787" s="41"/>
      <c r="B787" s="42"/>
      <c r="C787" s="43"/>
      <c r="D787" s="213" t="s">
        <v>123</v>
      </c>
      <c r="E787" s="43"/>
      <c r="F787" s="214" t="s">
        <v>904</v>
      </c>
      <c r="G787" s="43"/>
      <c r="H787" s="43"/>
      <c r="I787" s="215"/>
      <c r="J787" s="43"/>
      <c r="K787" s="43"/>
      <c r="L787" s="47"/>
      <c r="M787" s="216"/>
      <c r="N787" s="217"/>
      <c r="O787" s="87"/>
      <c r="P787" s="87"/>
      <c r="Q787" s="87"/>
      <c r="R787" s="87"/>
      <c r="S787" s="87"/>
      <c r="T787" s="88"/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T787" s="20" t="s">
        <v>123</v>
      </c>
      <c r="AU787" s="20" t="s">
        <v>79</v>
      </c>
    </row>
    <row r="788" s="2" customFormat="1">
      <c r="A788" s="41"/>
      <c r="B788" s="42"/>
      <c r="C788" s="43"/>
      <c r="D788" s="218" t="s">
        <v>132</v>
      </c>
      <c r="E788" s="43"/>
      <c r="F788" s="219" t="s">
        <v>905</v>
      </c>
      <c r="G788" s="43"/>
      <c r="H788" s="43"/>
      <c r="I788" s="215"/>
      <c r="J788" s="43"/>
      <c r="K788" s="43"/>
      <c r="L788" s="47"/>
      <c r="M788" s="216"/>
      <c r="N788" s="217"/>
      <c r="O788" s="87"/>
      <c r="P788" s="87"/>
      <c r="Q788" s="87"/>
      <c r="R788" s="87"/>
      <c r="S788" s="87"/>
      <c r="T788" s="88"/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T788" s="20" t="s">
        <v>132</v>
      </c>
      <c r="AU788" s="20" t="s">
        <v>79</v>
      </c>
    </row>
    <row r="789" s="14" customFormat="1">
      <c r="A789" s="14"/>
      <c r="B789" s="231"/>
      <c r="C789" s="232"/>
      <c r="D789" s="213" t="s">
        <v>134</v>
      </c>
      <c r="E789" s="233" t="s">
        <v>19</v>
      </c>
      <c r="F789" s="234" t="s">
        <v>204</v>
      </c>
      <c r="G789" s="232"/>
      <c r="H789" s="233" t="s">
        <v>19</v>
      </c>
      <c r="I789" s="235"/>
      <c r="J789" s="232"/>
      <c r="K789" s="232"/>
      <c r="L789" s="236"/>
      <c r="M789" s="237"/>
      <c r="N789" s="238"/>
      <c r="O789" s="238"/>
      <c r="P789" s="238"/>
      <c r="Q789" s="238"/>
      <c r="R789" s="238"/>
      <c r="S789" s="238"/>
      <c r="T789" s="239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40" t="s">
        <v>134</v>
      </c>
      <c r="AU789" s="240" t="s">
        <v>79</v>
      </c>
      <c r="AV789" s="14" t="s">
        <v>77</v>
      </c>
      <c r="AW789" s="14" t="s">
        <v>33</v>
      </c>
      <c r="AX789" s="14" t="s">
        <v>72</v>
      </c>
      <c r="AY789" s="240" t="s">
        <v>115</v>
      </c>
    </row>
    <row r="790" s="13" customFormat="1">
      <c r="A790" s="13"/>
      <c r="B790" s="220"/>
      <c r="C790" s="221"/>
      <c r="D790" s="213" t="s">
        <v>134</v>
      </c>
      <c r="E790" s="222" t="s">
        <v>19</v>
      </c>
      <c r="F790" s="223" t="s">
        <v>283</v>
      </c>
      <c r="G790" s="221"/>
      <c r="H790" s="224">
        <v>46.024999999999999</v>
      </c>
      <c r="I790" s="225"/>
      <c r="J790" s="221"/>
      <c r="K790" s="221"/>
      <c r="L790" s="226"/>
      <c r="M790" s="227"/>
      <c r="N790" s="228"/>
      <c r="O790" s="228"/>
      <c r="P790" s="228"/>
      <c r="Q790" s="228"/>
      <c r="R790" s="228"/>
      <c r="S790" s="228"/>
      <c r="T790" s="229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30" t="s">
        <v>134</v>
      </c>
      <c r="AU790" s="230" t="s">
        <v>79</v>
      </c>
      <c r="AV790" s="13" t="s">
        <v>79</v>
      </c>
      <c r="AW790" s="13" t="s">
        <v>33</v>
      </c>
      <c r="AX790" s="13" t="s">
        <v>72</v>
      </c>
      <c r="AY790" s="230" t="s">
        <v>115</v>
      </c>
    </row>
    <row r="791" s="13" customFormat="1">
      <c r="A791" s="13"/>
      <c r="B791" s="220"/>
      <c r="C791" s="221"/>
      <c r="D791" s="213" t="s">
        <v>134</v>
      </c>
      <c r="E791" s="222" t="s">
        <v>19</v>
      </c>
      <c r="F791" s="223" t="s">
        <v>284</v>
      </c>
      <c r="G791" s="221"/>
      <c r="H791" s="224">
        <v>7.9500000000000002</v>
      </c>
      <c r="I791" s="225"/>
      <c r="J791" s="221"/>
      <c r="K791" s="221"/>
      <c r="L791" s="226"/>
      <c r="M791" s="227"/>
      <c r="N791" s="228"/>
      <c r="O791" s="228"/>
      <c r="P791" s="228"/>
      <c r="Q791" s="228"/>
      <c r="R791" s="228"/>
      <c r="S791" s="228"/>
      <c r="T791" s="229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30" t="s">
        <v>134</v>
      </c>
      <c r="AU791" s="230" t="s">
        <v>79</v>
      </c>
      <c r="AV791" s="13" t="s">
        <v>79</v>
      </c>
      <c r="AW791" s="13" t="s">
        <v>33</v>
      </c>
      <c r="AX791" s="13" t="s">
        <v>72</v>
      </c>
      <c r="AY791" s="230" t="s">
        <v>115</v>
      </c>
    </row>
    <row r="792" s="13" customFormat="1">
      <c r="A792" s="13"/>
      <c r="B792" s="220"/>
      <c r="C792" s="221"/>
      <c r="D792" s="213" t="s">
        <v>134</v>
      </c>
      <c r="E792" s="222" t="s">
        <v>19</v>
      </c>
      <c r="F792" s="223" t="s">
        <v>285</v>
      </c>
      <c r="G792" s="221"/>
      <c r="H792" s="224">
        <v>-5.9359999999999999</v>
      </c>
      <c r="I792" s="225"/>
      <c r="J792" s="221"/>
      <c r="K792" s="221"/>
      <c r="L792" s="226"/>
      <c r="M792" s="227"/>
      <c r="N792" s="228"/>
      <c r="O792" s="228"/>
      <c r="P792" s="228"/>
      <c r="Q792" s="228"/>
      <c r="R792" s="228"/>
      <c r="S792" s="228"/>
      <c r="T792" s="229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30" t="s">
        <v>134</v>
      </c>
      <c r="AU792" s="230" t="s">
        <v>79</v>
      </c>
      <c r="AV792" s="13" t="s">
        <v>79</v>
      </c>
      <c r="AW792" s="13" t="s">
        <v>33</v>
      </c>
      <c r="AX792" s="13" t="s">
        <v>72</v>
      </c>
      <c r="AY792" s="230" t="s">
        <v>115</v>
      </c>
    </row>
    <row r="793" s="13" customFormat="1">
      <c r="A793" s="13"/>
      <c r="B793" s="220"/>
      <c r="C793" s="221"/>
      <c r="D793" s="213" t="s">
        <v>134</v>
      </c>
      <c r="E793" s="222" t="s">
        <v>19</v>
      </c>
      <c r="F793" s="223" t="s">
        <v>286</v>
      </c>
      <c r="G793" s="221"/>
      <c r="H793" s="224">
        <v>4.0279999999999996</v>
      </c>
      <c r="I793" s="225"/>
      <c r="J793" s="221"/>
      <c r="K793" s="221"/>
      <c r="L793" s="226"/>
      <c r="M793" s="227"/>
      <c r="N793" s="228"/>
      <c r="O793" s="228"/>
      <c r="P793" s="228"/>
      <c r="Q793" s="228"/>
      <c r="R793" s="228"/>
      <c r="S793" s="228"/>
      <c r="T793" s="229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30" t="s">
        <v>134</v>
      </c>
      <c r="AU793" s="230" t="s">
        <v>79</v>
      </c>
      <c r="AV793" s="13" t="s">
        <v>79</v>
      </c>
      <c r="AW793" s="13" t="s">
        <v>33</v>
      </c>
      <c r="AX793" s="13" t="s">
        <v>72</v>
      </c>
      <c r="AY793" s="230" t="s">
        <v>115</v>
      </c>
    </row>
    <row r="794" s="13" customFormat="1">
      <c r="A794" s="13"/>
      <c r="B794" s="220"/>
      <c r="C794" s="221"/>
      <c r="D794" s="213" t="s">
        <v>134</v>
      </c>
      <c r="E794" s="222" t="s">
        <v>19</v>
      </c>
      <c r="F794" s="223" t="s">
        <v>287</v>
      </c>
      <c r="G794" s="221"/>
      <c r="H794" s="224">
        <v>0.57599999999999996</v>
      </c>
      <c r="I794" s="225"/>
      <c r="J794" s="221"/>
      <c r="K794" s="221"/>
      <c r="L794" s="226"/>
      <c r="M794" s="227"/>
      <c r="N794" s="228"/>
      <c r="O794" s="228"/>
      <c r="P794" s="228"/>
      <c r="Q794" s="228"/>
      <c r="R794" s="228"/>
      <c r="S794" s="228"/>
      <c r="T794" s="229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30" t="s">
        <v>134</v>
      </c>
      <c r="AU794" s="230" t="s">
        <v>79</v>
      </c>
      <c r="AV794" s="13" t="s">
        <v>79</v>
      </c>
      <c r="AW794" s="13" t="s">
        <v>33</v>
      </c>
      <c r="AX794" s="13" t="s">
        <v>72</v>
      </c>
      <c r="AY794" s="230" t="s">
        <v>115</v>
      </c>
    </row>
    <row r="795" s="16" customFormat="1">
      <c r="A795" s="16"/>
      <c r="B795" s="252"/>
      <c r="C795" s="253"/>
      <c r="D795" s="213" t="s">
        <v>134</v>
      </c>
      <c r="E795" s="254" t="s">
        <v>19</v>
      </c>
      <c r="F795" s="255" t="s">
        <v>212</v>
      </c>
      <c r="G795" s="253"/>
      <c r="H795" s="256">
        <v>52.643000000000001</v>
      </c>
      <c r="I795" s="257"/>
      <c r="J795" s="253"/>
      <c r="K795" s="253"/>
      <c r="L795" s="258"/>
      <c r="M795" s="259"/>
      <c r="N795" s="260"/>
      <c r="O795" s="260"/>
      <c r="P795" s="260"/>
      <c r="Q795" s="260"/>
      <c r="R795" s="260"/>
      <c r="S795" s="260"/>
      <c r="T795" s="261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T795" s="262" t="s">
        <v>134</v>
      </c>
      <c r="AU795" s="262" t="s">
        <v>79</v>
      </c>
      <c r="AV795" s="16" t="s">
        <v>136</v>
      </c>
      <c r="AW795" s="16" t="s">
        <v>33</v>
      </c>
      <c r="AX795" s="16" t="s">
        <v>72</v>
      </c>
      <c r="AY795" s="262" t="s">
        <v>115</v>
      </c>
    </row>
    <row r="796" s="14" customFormat="1">
      <c r="A796" s="14"/>
      <c r="B796" s="231"/>
      <c r="C796" s="232"/>
      <c r="D796" s="213" t="s">
        <v>134</v>
      </c>
      <c r="E796" s="233" t="s">
        <v>19</v>
      </c>
      <c r="F796" s="234" t="s">
        <v>207</v>
      </c>
      <c r="G796" s="232"/>
      <c r="H796" s="233" t="s">
        <v>19</v>
      </c>
      <c r="I796" s="235"/>
      <c r="J796" s="232"/>
      <c r="K796" s="232"/>
      <c r="L796" s="236"/>
      <c r="M796" s="237"/>
      <c r="N796" s="238"/>
      <c r="O796" s="238"/>
      <c r="P796" s="238"/>
      <c r="Q796" s="238"/>
      <c r="R796" s="238"/>
      <c r="S796" s="238"/>
      <c r="T796" s="239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40" t="s">
        <v>134</v>
      </c>
      <c r="AU796" s="240" t="s">
        <v>79</v>
      </c>
      <c r="AV796" s="14" t="s">
        <v>77</v>
      </c>
      <c r="AW796" s="14" t="s">
        <v>33</v>
      </c>
      <c r="AX796" s="14" t="s">
        <v>72</v>
      </c>
      <c r="AY796" s="240" t="s">
        <v>115</v>
      </c>
    </row>
    <row r="797" s="13" customFormat="1">
      <c r="A797" s="13"/>
      <c r="B797" s="220"/>
      <c r="C797" s="221"/>
      <c r="D797" s="213" t="s">
        <v>134</v>
      </c>
      <c r="E797" s="222" t="s">
        <v>19</v>
      </c>
      <c r="F797" s="223" t="s">
        <v>288</v>
      </c>
      <c r="G797" s="221"/>
      <c r="H797" s="224">
        <v>102.56999999999999</v>
      </c>
      <c r="I797" s="225"/>
      <c r="J797" s="221"/>
      <c r="K797" s="221"/>
      <c r="L797" s="226"/>
      <c r="M797" s="227"/>
      <c r="N797" s="228"/>
      <c r="O797" s="228"/>
      <c r="P797" s="228"/>
      <c r="Q797" s="228"/>
      <c r="R797" s="228"/>
      <c r="S797" s="228"/>
      <c r="T797" s="229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30" t="s">
        <v>134</v>
      </c>
      <c r="AU797" s="230" t="s">
        <v>79</v>
      </c>
      <c r="AV797" s="13" t="s">
        <v>79</v>
      </c>
      <c r="AW797" s="13" t="s">
        <v>33</v>
      </c>
      <c r="AX797" s="13" t="s">
        <v>72</v>
      </c>
      <c r="AY797" s="230" t="s">
        <v>115</v>
      </c>
    </row>
    <row r="798" s="13" customFormat="1">
      <c r="A798" s="13"/>
      <c r="B798" s="220"/>
      <c r="C798" s="221"/>
      <c r="D798" s="213" t="s">
        <v>134</v>
      </c>
      <c r="E798" s="222" t="s">
        <v>19</v>
      </c>
      <c r="F798" s="223" t="s">
        <v>289</v>
      </c>
      <c r="G798" s="221"/>
      <c r="H798" s="224">
        <v>15.4</v>
      </c>
      <c r="I798" s="225"/>
      <c r="J798" s="221"/>
      <c r="K798" s="221"/>
      <c r="L798" s="226"/>
      <c r="M798" s="227"/>
      <c r="N798" s="228"/>
      <c r="O798" s="228"/>
      <c r="P798" s="228"/>
      <c r="Q798" s="228"/>
      <c r="R798" s="228"/>
      <c r="S798" s="228"/>
      <c r="T798" s="229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30" t="s">
        <v>134</v>
      </c>
      <c r="AU798" s="230" t="s">
        <v>79</v>
      </c>
      <c r="AV798" s="13" t="s">
        <v>79</v>
      </c>
      <c r="AW798" s="13" t="s">
        <v>33</v>
      </c>
      <c r="AX798" s="13" t="s">
        <v>72</v>
      </c>
      <c r="AY798" s="230" t="s">
        <v>115</v>
      </c>
    </row>
    <row r="799" s="13" customFormat="1">
      <c r="A799" s="13"/>
      <c r="B799" s="220"/>
      <c r="C799" s="221"/>
      <c r="D799" s="213" t="s">
        <v>134</v>
      </c>
      <c r="E799" s="222" t="s">
        <v>19</v>
      </c>
      <c r="F799" s="223" t="s">
        <v>290</v>
      </c>
      <c r="G799" s="221"/>
      <c r="H799" s="224">
        <v>-15.68</v>
      </c>
      <c r="I799" s="225"/>
      <c r="J799" s="221"/>
      <c r="K799" s="221"/>
      <c r="L799" s="226"/>
      <c r="M799" s="227"/>
      <c r="N799" s="228"/>
      <c r="O799" s="228"/>
      <c r="P799" s="228"/>
      <c r="Q799" s="228"/>
      <c r="R799" s="228"/>
      <c r="S799" s="228"/>
      <c r="T799" s="229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30" t="s">
        <v>134</v>
      </c>
      <c r="AU799" s="230" t="s">
        <v>79</v>
      </c>
      <c r="AV799" s="13" t="s">
        <v>79</v>
      </c>
      <c r="AW799" s="13" t="s">
        <v>33</v>
      </c>
      <c r="AX799" s="13" t="s">
        <v>72</v>
      </c>
      <c r="AY799" s="230" t="s">
        <v>115</v>
      </c>
    </row>
    <row r="800" s="13" customFormat="1">
      <c r="A800" s="13"/>
      <c r="B800" s="220"/>
      <c r="C800" s="221"/>
      <c r="D800" s="213" t="s">
        <v>134</v>
      </c>
      <c r="E800" s="222" t="s">
        <v>19</v>
      </c>
      <c r="F800" s="223" t="s">
        <v>291</v>
      </c>
      <c r="G800" s="221"/>
      <c r="H800" s="224">
        <v>7.968</v>
      </c>
      <c r="I800" s="225"/>
      <c r="J800" s="221"/>
      <c r="K800" s="221"/>
      <c r="L800" s="226"/>
      <c r="M800" s="227"/>
      <c r="N800" s="228"/>
      <c r="O800" s="228"/>
      <c r="P800" s="228"/>
      <c r="Q800" s="228"/>
      <c r="R800" s="228"/>
      <c r="S800" s="228"/>
      <c r="T800" s="229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30" t="s">
        <v>134</v>
      </c>
      <c r="AU800" s="230" t="s">
        <v>79</v>
      </c>
      <c r="AV800" s="13" t="s">
        <v>79</v>
      </c>
      <c r="AW800" s="13" t="s">
        <v>33</v>
      </c>
      <c r="AX800" s="13" t="s">
        <v>72</v>
      </c>
      <c r="AY800" s="230" t="s">
        <v>115</v>
      </c>
    </row>
    <row r="801" s="16" customFormat="1">
      <c r="A801" s="16"/>
      <c r="B801" s="252"/>
      <c r="C801" s="253"/>
      <c r="D801" s="213" t="s">
        <v>134</v>
      </c>
      <c r="E801" s="254" t="s">
        <v>19</v>
      </c>
      <c r="F801" s="255" t="s">
        <v>212</v>
      </c>
      <c r="G801" s="253"/>
      <c r="H801" s="256">
        <v>110.258</v>
      </c>
      <c r="I801" s="257"/>
      <c r="J801" s="253"/>
      <c r="K801" s="253"/>
      <c r="L801" s="258"/>
      <c r="M801" s="259"/>
      <c r="N801" s="260"/>
      <c r="O801" s="260"/>
      <c r="P801" s="260"/>
      <c r="Q801" s="260"/>
      <c r="R801" s="260"/>
      <c r="S801" s="260"/>
      <c r="T801" s="261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T801" s="262" t="s">
        <v>134</v>
      </c>
      <c r="AU801" s="262" t="s">
        <v>79</v>
      </c>
      <c r="AV801" s="16" t="s">
        <v>136</v>
      </c>
      <c r="AW801" s="16" t="s">
        <v>33</v>
      </c>
      <c r="AX801" s="16" t="s">
        <v>72</v>
      </c>
      <c r="AY801" s="262" t="s">
        <v>115</v>
      </c>
    </row>
    <row r="802" s="15" customFormat="1">
      <c r="A802" s="15"/>
      <c r="B802" s="241"/>
      <c r="C802" s="242"/>
      <c r="D802" s="213" t="s">
        <v>134</v>
      </c>
      <c r="E802" s="243" t="s">
        <v>19</v>
      </c>
      <c r="F802" s="244" t="s">
        <v>151</v>
      </c>
      <c r="G802" s="242"/>
      <c r="H802" s="245">
        <v>162.90100000000001</v>
      </c>
      <c r="I802" s="246"/>
      <c r="J802" s="242"/>
      <c r="K802" s="242"/>
      <c r="L802" s="247"/>
      <c r="M802" s="248"/>
      <c r="N802" s="249"/>
      <c r="O802" s="249"/>
      <c r="P802" s="249"/>
      <c r="Q802" s="249"/>
      <c r="R802" s="249"/>
      <c r="S802" s="249"/>
      <c r="T802" s="250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251" t="s">
        <v>134</v>
      </c>
      <c r="AU802" s="251" t="s">
        <v>79</v>
      </c>
      <c r="AV802" s="15" t="s">
        <v>121</v>
      </c>
      <c r="AW802" s="15" t="s">
        <v>33</v>
      </c>
      <c r="AX802" s="15" t="s">
        <v>77</v>
      </c>
      <c r="AY802" s="251" t="s">
        <v>115</v>
      </c>
    </row>
    <row r="803" s="2" customFormat="1" ht="21.75" customHeight="1">
      <c r="A803" s="41"/>
      <c r="B803" s="42"/>
      <c r="C803" s="200" t="s">
        <v>906</v>
      </c>
      <c r="D803" s="200" t="s">
        <v>117</v>
      </c>
      <c r="E803" s="201" t="s">
        <v>907</v>
      </c>
      <c r="F803" s="202" t="s">
        <v>908</v>
      </c>
      <c r="G803" s="203" t="s">
        <v>128</v>
      </c>
      <c r="H803" s="204">
        <v>364.17599999999999</v>
      </c>
      <c r="I803" s="205"/>
      <c r="J803" s="206">
        <f>ROUND(I803*H803,2)</f>
        <v>0</v>
      </c>
      <c r="K803" s="202" t="s">
        <v>129</v>
      </c>
      <c r="L803" s="47"/>
      <c r="M803" s="207" t="s">
        <v>19</v>
      </c>
      <c r="N803" s="208" t="s">
        <v>43</v>
      </c>
      <c r="O803" s="87"/>
      <c r="P803" s="209">
        <f>O803*H803</f>
        <v>0</v>
      </c>
      <c r="Q803" s="209">
        <v>0.00014999999999999999</v>
      </c>
      <c r="R803" s="209">
        <f>Q803*H803</f>
        <v>0.054626399999999992</v>
      </c>
      <c r="S803" s="209">
        <v>0</v>
      </c>
      <c r="T803" s="210">
        <f>S803*H803</f>
        <v>0</v>
      </c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R803" s="211" t="s">
        <v>320</v>
      </c>
      <c r="AT803" s="211" t="s">
        <v>117</v>
      </c>
      <c r="AU803" s="211" t="s">
        <v>79</v>
      </c>
      <c r="AY803" s="20" t="s">
        <v>115</v>
      </c>
      <c r="BE803" s="212">
        <f>IF(N803="základní",J803,0)</f>
        <v>0</v>
      </c>
      <c r="BF803" s="212">
        <f>IF(N803="snížená",J803,0)</f>
        <v>0</v>
      </c>
      <c r="BG803" s="212">
        <f>IF(N803="zákl. přenesená",J803,0)</f>
        <v>0</v>
      </c>
      <c r="BH803" s="212">
        <f>IF(N803="sníž. přenesená",J803,0)</f>
        <v>0</v>
      </c>
      <c r="BI803" s="212">
        <f>IF(N803="nulová",J803,0)</f>
        <v>0</v>
      </c>
      <c r="BJ803" s="20" t="s">
        <v>77</v>
      </c>
      <c r="BK803" s="212">
        <f>ROUND(I803*H803,2)</f>
        <v>0</v>
      </c>
      <c r="BL803" s="20" t="s">
        <v>320</v>
      </c>
      <c r="BM803" s="211" t="s">
        <v>909</v>
      </c>
    </row>
    <row r="804" s="2" customFormat="1">
      <c r="A804" s="41"/>
      <c r="B804" s="42"/>
      <c r="C804" s="43"/>
      <c r="D804" s="213" t="s">
        <v>123</v>
      </c>
      <c r="E804" s="43"/>
      <c r="F804" s="214" t="s">
        <v>910</v>
      </c>
      <c r="G804" s="43"/>
      <c r="H804" s="43"/>
      <c r="I804" s="215"/>
      <c r="J804" s="43"/>
      <c r="K804" s="43"/>
      <c r="L804" s="47"/>
      <c r="M804" s="216"/>
      <c r="N804" s="217"/>
      <c r="O804" s="87"/>
      <c r="P804" s="87"/>
      <c r="Q804" s="87"/>
      <c r="R804" s="87"/>
      <c r="S804" s="87"/>
      <c r="T804" s="88"/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T804" s="20" t="s">
        <v>123</v>
      </c>
      <c r="AU804" s="20" t="s">
        <v>79</v>
      </c>
    </row>
    <row r="805" s="2" customFormat="1">
      <c r="A805" s="41"/>
      <c r="B805" s="42"/>
      <c r="C805" s="43"/>
      <c r="D805" s="218" t="s">
        <v>132</v>
      </c>
      <c r="E805" s="43"/>
      <c r="F805" s="219" t="s">
        <v>911</v>
      </c>
      <c r="G805" s="43"/>
      <c r="H805" s="43"/>
      <c r="I805" s="215"/>
      <c r="J805" s="43"/>
      <c r="K805" s="43"/>
      <c r="L805" s="47"/>
      <c r="M805" s="216"/>
      <c r="N805" s="217"/>
      <c r="O805" s="87"/>
      <c r="P805" s="87"/>
      <c r="Q805" s="87"/>
      <c r="R805" s="87"/>
      <c r="S805" s="87"/>
      <c r="T805" s="88"/>
      <c r="U805" s="41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  <c r="AT805" s="20" t="s">
        <v>132</v>
      </c>
      <c r="AU805" s="20" t="s">
        <v>79</v>
      </c>
    </row>
    <row r="806" s="14" customFormat="1">
      <c r="A806" s="14"/>
      <c r="B806" s="231"/>
      <c r="C806" s="232"/>
      <c r="D806" s="213" t="s">
        <v>134</v>
      </c>
      <c r="E806" s="233" t="s">
        <v>19</v>
      </c>
      <c r="F806" s="234" t="s">
        <v>226</v>
      </c>
      <c r="G806" s="232"/>
      <c r="H806" s="233" t="s">
        <v>19</v>
      </c>
      <c r="I806" s="235"/>
      <c r="J806" s="232"/>
      <c r="K806" s="232"/>
      <c r="L806" s="236"/>
      <c r="M806" s="237"/>
      <c r="N806" s="238"/>
      <c r="O806" s="238"/>
      <c r="P806" s="238"/>
      <c r="Q806" s="238"/>
      <c r="R806" s="238"/>
      <c r="S806" s="238"/>
      <c r="T806" s="239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40" t="s">
        <v>134</v>
      </c>
      <c r="AU806" s="240" t="s">
        <v>79</v>
      </c>
      <c r="AV806" s="14" t="s">
        <v>77</v>
      </c>
      <c r="AW806" s="14" t="s">
        <v>33</v>
      </c>
      <c r="AX806" s="14" t="s">
        <v>72</v>
      </c>
      <c r="AY806" s="240" t="s">
        <v>115</v>
      </c>
    </row>
    <row r="807" s="13" customFormat="1">
      <c r="A807" s="13"/>
      <c r="B807" s="220"/>
      <c r="C807" s="221"/>
      <c r="D807" s="213" t="s">
        <v>134</v>
      </c>
      <c r="E807" s="222" t="s">
        <v>19</v>
      </c>
      <c r="F807" s="223" t="s">
        <v>296</v>
      </c>
      <c r="G807" s="221"/>
      <c r="H807" s="224">
        <v>94.769999999999996</v>
      </c>
      <c r="I807" s="225"/>
      <c r="J807" s="221"/>
      <c r="K807" s="221"/>
      <c r="L807" s="226"/>
      <c r="M807" s="227"/>
      <c r="N807" s="228"/>
      <c r="O807" s="228"/>
      <c r="P807" s="228"/>
      <c r="Q807" s="228"/>
      <c r="R807" s="228"/>
      <c r="S807" s="228"/>
      <c r="T807" s="229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30" t="s">
        <v>134</v>
      </c>
      <c r="AU807" s="230" t="s">
        <v>79</v>
      </c>
      <c r="AV807" s="13" t="s">
        <v>79</v>
      </c>
      <c r="AW807" s="13" t="s">
        <v>33</v>
      </c>
      <c r="AX807" s="13" t="s">
        <v>72</v>
      </c>
      <c r="AY807" s="230" t="s">
        <v>115</v>
      </c>
    </row>
    <row r="808" s="13" customFormat="1">
      <c r="A808" s="13"/>
      <c r="B808" s="220"/>
      <c r="C808" s="221"/>
      <c r="D808" s="213" t="s">
        <v>134</v>
      </c>
      <c r="E808" s="222" t="s">
        <v>19</v>
      </c>
      <c r="F808" s="223" t="s">
        <v>297</v>
      </c>
      <c r="G808" s="221"/>
      <c r="H808" s="224">
        <v>1.8</v>
      </c>
      <c r="I808" s="225"/>
      <c r="J808" s="221"/>
      <c r="K808" s="221"/>
      <c r="L808" s="226"/>
      <c r="M808" s="227"/>
      <c r="N808" s="228"/>
      <c r="O808" s="228"/>
      <c r="P808" s="228"/>
      <c r="Q808" s="228"/>
      <c r="R808" s="228"/>
      <c r="S808" s="228"/>
      <c r="T808" s="229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30" t="s">
        <v>134</v>
      </c>
      <c r="AU808" s="230" t="s">
        <v>79</v>
      </c>
      <c r="AV808" s="13" t="s">
        <v>79</v>
      </c>
      <c r="AW808" s="13" t="s">
        <v>33</v>
      </c>
      <c r="AX808" s="13" t="s">
        <v>72</v>
      </c>
      <c r="AY808" s="230" t="s">
        <v>115</v>
      </c>
    </row>
    <row r="809" s="13" customFormat="1">
      <c r="A809" s="13"/>
      <c r="B809" s="220"/>
      <c r="C809" s="221"/>
      <c r="D809" s="213" t="s">
        <v>134</v>
      </c>
      <c r="E809" s="222" t="s">
        <v>19</v>
      </c>
      <c r="F809" s="223" t="s">
        <v>298</v>
      </c>
      <c r="G809" s="221"/>
      <c r="H809" s="224">
        <v>8.4749999999999996</v>
      </c>
      <c r="I809" s="225"/>
      <c r="J809" s="221"/>
      <c r="K809" s="221"/>
      <c r="L809" s="226"/>
      <c r="M809" s="227"/>
      <c r="N809" s="228"/>
      <c r="O809" s="228"/>
      <c r="P809" s="228"/>
      <c r="Q809" s="228"/>
      <c r="R809" s="228"/>
      <c r="S809" s="228"/>
      <c r="T809" s="229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30" t="s">
        <v>134</v>
      </c>
      <c r="AU809" s="230" t="s">
        <v>79</v>
      </c>
      <c r="AV809" s="13" t="s">
        <v>79</v>
      </c>
      <c r="AW809" s="13" t="s">
        <v>33</v>
      </c>
      <c r="AX809" s="13" t="s">
        <v>72</v>
      </c>
      <c r="AY809" s="230" t="s">
        <v>115</v>
      </c>
    </row>
    <row r="810" s="13" customFormat="1">
      <c r="A810" s="13"/>
      <c r="B810" s="220"/>
      <c r="C810" s="221"/>
      <c r="D810" s="213" t="s">
        <v>134</v>
      </c>
      <c r="E810" s="222" t="s">
        <v>19</v>
      </c>
      <c r="F810" s="223" t="s">
        <v>299</v>
      </c>
      <c r="G810" s="221"/>
      <c r="H810" s="224">
        <v>4.7000000000000002</v>
      </c>
      <c r="I810" s="225"/>
      <c r="J810" s="221"/>
      <c r="K810" s="221"/>
      <c r="L810" s="226"/>
      <c r="M810" s="227"/>
      <c r="N810" s="228"/>
      <c r="O810" s="228"/>
      <c r="P810" s="228"/>
      <c r="Q810" s="228"/>
      <c r="R810" s="228"/>
      <c r="S810" s="228"/>
      <c r="T810" s="229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30" t="s">
        <v>134</v>
      </c>
      <c r="AU810" s="230" t="s">
        <v>79</v>
      </c>
      <c r="AV810" s="13" t="s">
        <v>79</v>
      </c>
      <c r="AW810" s="13" t="s">
        <v>33</v>
      </c>
      <c r="AX810" s="13" t="s">
        <v>72</v>
      </c>
      <c r="AY810" s="230" t="s">
        <v>115</v>
      </c>
    </row>
    <row r="811" s="13" customFormat="1">
      <c r="A811" s="13"/>
      <c r="B811" s="220"/>
      <c r="C811" s="221"/>
      <c r="D811" s="213" t="s">
        <v>134</v>
      </c>
      <c r="E811" s="222" t="s">
        <v>19</v>
      </c>
      <c r="F811" s="223" t="s">
        <v>300</v>
      </c>
      <c r="G811" s="221"/>
      <c r="H811" s="224">
        <v>-12.702999999999999</v>
      </c>
      <c r="I811" s="225"/>
      <c r="J811" s="221"/>
      <c r="K811" s="221"/>
      <c r="L811" s="226"/>
      <c r="M811" s="227"/>
      <c r="N811" s="228"/>
      <c r="O811" s="228"/>
      <c r="P811" s="228"/>
      <c r="Q811" s="228"/>
      <c r="R811" s="228"/>
      <c r="S811" s="228"/>
      <c r="T811" s="229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30" t="s">
        <v>134</v>
      </c>
      <c r="AU811" s="230" t="s">
        <v>79</v>
      </c>
      <c r="AV811" s="13" t="s">
        <v>79</v>
      </c>
      <c r="AW811" s="13" t="s">
        <v>33</v>
      </c>
      <c r="AX811" s="13" t="s">
        <v>72</v>
      </c>
      <c r="AY811" s="230" t="s">
        <v>115</v>
      </c>
    </row>
    <row r="812" s="13" customFormat="1">
      <c r="A812" s="13"/>
      <c r="B812" s="220"/>
      <c r="C812" s="221"/>
      <c r="D812" s="213" t="s">
        <v>134</v>
      </c>
      <c r="E812" s="222" t="s">
        <v>19</v>
      </c>
      <c r="F812" s="223" t="s">
        <v>301</v>
      </c>
      <c r="G812" s="221"/>
      <c r="H812" s="224">
        <v>5.3540000000000001</v>
      </c>
      <c r="I812" s="225"/>
      <c r="J812" s="221"/>
      <c r="K812" s="221"/>
      <c r="L812" s="226"/>
      <c r="M812" s="227"/>
      <c r="N812" s="228"/>
      <c r="O812" s="228"/>
      <c r="P812" s="228"/>
      <c r="Q812" s="228"/>
      <c r="R812" s="228"/>
      <c r="S812" s="228"/>
      <c r="T812" s="229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30" t="s">
        <v>134</v>
      </c>
      <c r="AU812" s="230" t="s">
        <v>79</v>
      </c>
      <c r="AV812" s="13" t="s">
        <v>79</v>
      </c>
      <c r="AW812" s="13" t="s">
        <v>33</v>
      </c>
      <c r="AX812" s="13" t="s">
        <v>72</v>
      </c>
      <c r="AY812" s="230" t="s">
        <v>115</v>
      </c>
    </row>
    <row r="813" s="13" customFormat="1">
      <c r="A813" s="13"/>
      <c r="B813" s="220"/>
      <c r="C813" s="221"/>
      <c r="D813" s="213" t="s">
        <v>134</v>
      </c>
      <c r="E813" s="222" t="s">
        <v>19</v>
      </c>
      <c r="F813" s="223" t="s">
        <v>302</v>
      </c>
      <c r="G813" s="221"/>
      <c r="H813" s="224">
        <v>-5.5</v>
      </c>
      <c r="I813" s="225"/>
      <c r="J813" s="221"/>
      <c r="K813" s="221"/>
      <c r="L813" s="226"/>
      <c r="M813" s="227"/>
      <c r="N813" s="228"/>
      <c r="O813" s="228"/>
      <c r="P813" s="228"/>
      <c r="Q813" s="228"/>
      <c r="R813" s="228"/>
      <c r="S813" s="228"/>
      <c r="T813" s="229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30" t="s">
        <v>134</v>
      </c>
      <c r="AU813" s="230" t="s">
        <v>79</v>
      </c>
      <c r="AV813" s="13" t="s">
        <v>79</v>
      </c>
      <c r="AW813" s="13" t="s">
        <v>33</v>
      </c>
      <c r="AX813" s="13" t="s">
        <v>72</v>
      </c>
      <c r="AY813" s="230" t="s">
        <v>115</v>
      </c>
    </row>
    <row r="814" s="13" customFormat="1">
      <c r="A814" s="13"/>
      <c r="B814" s="220"/>
      <c r="C814" s="221"/>
      <c r="D814" s="213" t="s">
        <v>134</v>
      </c>
      <c r="E814" s="222" t="s">
        <v>19</v>
      </c>
      <c r="F814" s="223" t="s">
        <v>303</v>
      </c>
      <c r="G814" s="221"/>
      <c r="H814" s="224">
        <v>-3.8479999999999999</v>
      </c>
      <c r="I814" s="225"/>
      <c r="J814" s="221"/>
      <c r="K814" s="221"/>
      <c r="L814" s="226"/>
      <c r="M814" s="227"/>
      <c r="N814" s="228"/>
      <c r="O814" s="228"/>
      <c r="P814" s="228"/>
      <c r="Q814" s="228"/>
      <c r="R814" s="228"/>
      <c r="S814" s="228"/>
      <c r="T814" s="229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30" t="s">
        <v>134</v>
      </c>
      <c r="AU814" s="230" t="s">
        <v>79</v>
      </c>
      <c r="AV814" s="13" t="s">
        <v>79</v>
      </c>
      <c r="AW814" s="13" t="s">
        <v>33</v>
      </c>
      <c r="AX814" s="13" t="s">
        <v>72</v>
      </c>
      <c r="AY814" s="230" t="s">
        <v>115</v>
      </c>
    </row>
    <row r="815" s="13" customFormat="1">
      <c r="A815" s="13"/>
      <c r="B815" s="220"/>
      <c r="C815" s="221"/>
      <c r="D815" s="213" t="s">
        <v>134</v>
      </c>
      <c r="E815" s="222" t="s">
        <v>19</v>
      </c>
      <c r="F815" s="223" t="s">
        <v>304</v>
      </c>
      <c r="G815" s="221"/>
      <c r="H815" s="224">
        <v>1.992</v>
      </c>
      <c r="I815" s="225"/>
      <c r="J815" s="221"/>
      <c r="K815" s="221"/>
      <c r="L815" s="226"/>
      <c r="M815" s="227"/>
      <c r="N815" s="228"/>
      <c r="O815" s="228"/>
      <c r="P815" s="228"/>
      <c r="Q815" s="228"/>
      <c r="R815" s="228"/>
      <c r="S815" s="228"/>
      <c r="T815" s="229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30" t="s">
        <v>134</v>
      </c>
      <c r="AU815" s="230" t="s">
        <v>79</v>
      </c>
      <c r="AV815" s="13" t="s">
        <v>79</v>
      </c>
      <c r="AW815" s="13" t="s">
        <v>33</v>
      </c>
      <c r="AX815" s="13" t="s">
        <v>72</v>
      </c>
      <c r="AY815" s="230" t="s">
        <v>115</v>
      </c>
    </row>
    <row r="816" s="16" customFormat="1">
      <c r="A816" s="16"/>
      <c r="B816" s="252"/>
      <c r="C816" s="253"/>
      <c r="D816" s="213" t="s">
        <v>134</v>
      </c>
      <c r="E816" s="254" t="s">
        <v>19</v>
      </c>
      <c r="F816" s="255" t="s">
        <v>212</v>
      </c>
      <c r="G816" s="253"/>
      <c r="H816" s="256">
        <v>95.040000000000006</v>
      </c>
      <c r="I816" s="257"/>
      <c r="J816" s="253"/>
      <c r="K816" s="253"/>
      <c r="L816" s="258"/>
      <c r="M816" s="259"/>
      <c r="N816" s="260"/>
      <c r="O816" s="260"/>
      <c r="P816" s="260"/>
      <c r="Q816" s="260"/>
      <c r="R816" s="260"/>
      <c r="S816" s="260"/>
      <c r="T816" s="261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T816" s="262" t="s">
        <v>134</v>
      </c>
      <c r="AU816" s="262" t="s">
        <v>79</v>
      </c>
      <c r="AV816" s="16" t="s">
        <v>136</v>
      </c>
      <c r="AW816" s="16" t="s">
        <v>33</v>
      </c>
      <c r="AX816" s="16" t="s">
        <v>72</v>
      </c>
      <c r="AY816" s="262" t="s">
        <v>115</v>
      </c>
    </row>
    <row r="817" s="14" customFormat="1">
      <c r="A817" s="14"/>
      <c r="B817" s="231"/>
      <c r="C817" s="232"/>
      <c r="D817" s="213" t="s">
        <v>134</v>
      </c>
      <c r="E817" s="233" t="s">
        <v>19</v>
      </c>
      <c r="F817" s="234" t="s">
        <v>305</v>
      </c>
      <c r="G817" s="232"/>
      <c r="H817" s="233" t="s">
        <v>19</v>
      </c>
      <c r="I817" s="235"/>
      <c r="J817" s="232"/>
      <c r="K817" s="232"/>
      <c r="L817" s="236"/>
      <c r="M817" s="237"/>
      <c r="N817" s="238"/>
      <c r="O817" s="238"/>
      <c r="P817" s="238"/>
      <c r="Q817" s="238"/>
      <c r="R817" s="238"/>
      <c r="S817" s="238"/>
      <c r="T817" s="239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40" t="s">
        <v>134</v>
      </c>
      <c r="AU817" s="240" t="s">
        <v>79</v>
      </c>
      <c r="AV817" s="14" t="s">
        <v>77</v>
      </c>
      <c r="AW817" s="14" t="s">
        <v>33</v>
      </c>
      <c r="AX817" s="14" t="s">
        <v>72</v>
      </c>
      <c r="AY817" s="240" t="s">
        <v>115</v>
      </c>
    </row>
    <row r="818" s="13" customFormat="1">
      <c r="A818" s="13"/>
      <c r="B818" s="220"/>
      <c r="C818" s="221"/>
      <c r="D818" s="213" t="s">
        <v>134</v>
      </c>
      <c r="E818" s="222" t="s">
        <v>19</v>
      </c>
      <c r="F818" s="223" t="s">
        <v>306</v>
      </c>
      <c r="G818" s="221"/>
      <c r="H818" s="224">
        <v>101.47</v>
      </c>
      <c r="I818" s="225"/>
      <c r="J818" s="221"/>
      <c r="K818" s="221"/>
      <c r="L818" s="226"/>
      <c r="M818" s="227"/>
      <c r="N818" s="228"/>
      <c r="O818" s="228"/>
      <c r="P818" s="228"/>
      <c r="Q818" s="228"/>
      <c r="R818" s="228"/>
      <c r="S818" s="228"/>
      <c r="T818" s="229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30" t="s">
        <v>134</v>
      </c>
      <c r="AU818" s="230" t="s">
        <v>79</v>
      </c>
      <c r="AV818" s="13" t="s">
        <v>79</v>
      </c>
      <c r="AW818" s="13" t="s">
        <v>33</v>
      </c>
      <c r="AX818" s="13" t="s">
        <v>72</v>
      </c>
      <c r="AY818" s="230" t="s">
        <v>115</v>
      </c>
    </row>
    <row r="819" s="13" customFormat="1">
      <c r="A819" s="13"/>
      <c r="B819" s="220"/>
      <c r="C819" s="221"/>
      <c r="D819" s="213" t="s">
        <v>134</v>
      </c>
      <c r="E819" s="222" t="s">
        <v>19</v>
      </c>
      <c r="F819" s="223" t="s">
        <v>307</v>
      </c>
      <c r="G819" s="221"/>
      <c r="H819" s="224">
        <v>15.66</v>
      </c>
      <c r="I819" s="225"/>
      <c r="J819" s="221"/>
      <c r="K819" s="221"/>
      <c r="L819" s="226"/>
      <c r="M819" s="227"/>
      <c r="N819" s="228"/>
      <c r="O819" s="228"/>
      <c r="P819" s="228"/>
      <c r="Q819" s="228"/>
      <c r="R819" s="228"/>
      <c r="S819" s="228"/>
      <c r="T819" s="229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30" t="s">
        <v>134</v>
      </c>
      <c r="AU819" s="230" t="s">
        <v>79</v>
      </c>
      <c r="AV819" s="13" t="s">
        <v>79</v>
      </c>
      <c r="AW819" s="13" t="s">
        <v>33</v>
      </c>
      <c r="AX819" s="13" t="s">
        <v>72</v>
      </c>
      <c r="AY819" s="230" t="s">
        <v>115</v>
      </c>
    </row>
    <row r="820" s="13" customFormat="1">
      <c r="A820" s="13"/>
      <c r="B820" s="220"/>
      <c r="C820" s="221"/>
      <c r="D820" s="213" t="s">
        <v>134</v>
      </c>
      <c r="E820" s="222" t="s">
        <v>19</v>
      </c>
      <c r="F820" s="223" t="s">
        <v>308</v>
      </c>
      <c r="G820" s="221"/>
      <c r="H820" s="224">
        <v>3</v>
      </c>
      <c r="I820" s="225"/>
      <c r="J820" s="221"/>
      <c r="K820" s="221"/>
      <c r="L820" s="226"/>
      <c r="M820" s="227"/>
      <c r="N820" s="228"/>
      <c r="O820" s="228"/>
      <c r="P820" s="228"/>
      <c r="Q820" s="228"/>
      <c r="R820" s="228"/>
      <c r="S820" s="228"/>
      <c r="T820" s="229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30" t="s">
        <v>134</v>
      </c>
      <c r="AU820" s="230" t="s">
        <v>79</v>
      </c>
      <c r="AV820" s="13" t="s">
        <v>79</v>
      </c>
      <c r="AW820" s="13" t="s">
        <v>33</v>
      </c>
      <c r="AX820" s="13" t="s">
        <v>72</v>
      </c>
      <c r="AY820" s="230" t="s">
        <v>115</v>
      </c>
    </row>
    <row r="821" s="13" customFormat="1">
      <c r="A821" s="13"/>
      <c r="B821" s="220"/>
      <c r="C821" s="221"/>
      <c r="D821" s="213" t="s">
        <v>134</v>
      </c>
      <c r="E821" s="222" t="s">
        <v>19</v>
      </c>
      <c r="F821" s="223" t="s">
        <v>309</v>
      </c>
      <c r="G821" s="221"/>
      <c r="H821" s="224">
        <v>3</v>
      </c>
      <c r="I821" s="225"/>
      <c r="J821" s="221"/>
      <c r="K821" s="221"/>
      <c r="L821" s="226"/>
      <c r="M821" s="227"/>
      <c r="N821" s="228"/>
      <c r="O821" s="228"/>
      <c r="P821" s="228"/>
      <c r="Q821" s="228"/>
      <c r="R821" s="228"/>
      <c r="S821" s="228"/>
      <c r="T821" s="229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30" t="s">
        <v>134</v>
      </c>
      <c r="AU821" s="230" t="s">
        <v>79</v>
      </c>
      <c r="AV821" s="13" t="s">
        <v>79</v>
      </c>
      <c r="AW821" s="13" t="s">
        <v>33</v>
      </c>
      <c r="AX821" s="13" t="s">
        <v>72</v>
      </c>
      <c r="AY821" s="230" t="s">
        <v>115</v>
      </c>
    </row>
    <row r="822" s="13" customFormat="1">
      <c r="A822" s="13"/>
      <c r="B822" s="220"/>
      <c r="C822" s="221"/>
      <c r="D822" s="213" t="s">
        <v>134</v>
      </c>
      <c r="E822" s="222" t="s">
        <v>19</v>
      </c>
      <c r="F822" s="223" t="s">
        <v>310</v>
      </c>
      <c r="G822" s="221"/>
      <c r="H822" s="224">
        <v>7</v>
      </c>
      <c r="I822" s="225"/>
      <c r="J822" s="221"/>
      <c r="K822" s="221"/>
      <c r="L822" s="226"/>
      <c r="M822" s="227"/>
      <c r="N822" s="228"/>
      <c r="O822" s="228"/>
      <c r="P822" s="228"/>
      <c r="Q822" s="228"/>
      <c r="R822" s="228"/>
      <c r="S822" s="228"/>
      <c r="T822" s="229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30" t="s">
        <v>134</v>
      </c>
      <c r="AU822" s="230" t="s">
        <v>79</v>
      </c>
      <c r="AV822" s="13" t="s">
        <v>79</v>
      </c>
      <c r="AW822" s="13" t="s">
        <v>33</v>
      </c>
      <c r="AX822" s="13" t="s">
        <v>72</v>
      </c>
      <c r="AY822" s="230" t="s">
        <v>115</v>
      </c>
    </row>
    <row r="823" s="13" customFormat="1">
      <c r="A823" s="13"/>
      <c r="B823" s="220"/>
      <c r="C823" s="221"/>
      <c r="D823" s="213" t="s">
        <v>134</v>
      </c>
      <c r="E823" s="222" t="s">
        <v>19</v>
      </c>
      <c r="F823" s="223" t="s">
        <v>311</v>
      </c>
      <c r="G823" s="221"/>
      <c r="H823" s="224">
        <v>-5.7199999999999998</v>
      </c>
      <c r="I823" s="225"/>
      <c r="J823" s="221"/>
      <c r="K823" s="221"/>
      <c r="L823" s="226"/>
      <c r="M823" s="227"/>
      <c r="N823" s="228"/>
      <c r="O823" s="228"/>
      <c r="P823" s="228"/>
      <c r="Q823" s="228"/>
      <c r="R823" s="228"/>
      <c r="S823" s="228"/>
      <c r="T823" s="229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30" t="s">
        <v>134</v>
      </c>
      <c r="AU823" s="230" t="s">
        <v>79</v>
      </c>
      <c r="AV823" s="13" t="s">
        <v>79</v>
      </c>
      <c r="AW823" s="13" t="s">
        <v>33</v>
      </c>
      <c r="AX823" s="13" t="s">
        <v>72</v>
      </c>
      <c r="AY823" s="230" t="s">
        <v>115</v>
      </c>
    </row>
    <row r="824" s="13" customFormat="1">
      <c r="A824" s="13"/>
      <c r="B824" s="220"/>
      <c r="C824" s="221"/>
      <c r="D824" s="213" t="s">
        <v>134</v>
      </c>
      <c r="E824" s="222" t="s">
        <v>19</v>
      </c>
      <c r="F824" s="223" t="s">
        <v>312</v>
      </c>
      <c r="G824" s="221"/>
      <c r="H824" s="224">
        <v>6.556</v>
      </c>
      <c r="I824" s="225"/>
      <c r="J824" s="221"/>
      <c r="K824" s="221"/>
      <c r="L824" s="226"/>
      <c r="M824" s="227"/>
      <c r="N824" s="228"/>
      <c r="O824" s="228"/>
      <c r="P824" s="228"/>
      <c r="Q824" s="228"/>
      <c r="R824" s="228"/>
      <c r="S824" s="228"/>
      <c r="T824" s="229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30" t="s">
        <v>134</v>
      </c>
      <c r="AU824" s="230" t="s">
        <v>79</v>
      </c>
      <c r="AV824" s="13" t="s">
        <v>79</v>
      </c>
      <c r="AW824" s="13" t="s">
        <v>33</v>
      </c>
      <c r="AX824" s="13" t="s">
        <v>72</v>
      </c>
      <c r="AY824" s="230" t="s">
        <v>115</v>
      </c>
    </row>
    <row r="825" s="16" customFormat="1">
      <c r="A825" s="16"/>
      <c r="B825" s="252"/>
      <c r="C825" s="253"/>
      <c r="D825" s="213" t="s">
        <v>134</v>
      </c>
      <c r="E825" s="254" t="s">
        <v>19</v>
      </c>
      <c r="F825" s="255" t="s">
        <v>212</v>
      </c>
      <c r="G825" s="253"/>
      <c r="H825" s="256">
        <v>130.96600000000001</v>
      </c>
      <c r="I825" s="257"/>
      <c r="J825" s="253"/>
      <c r="K825" s="253"/>
      <c r="L825" s="258"/>
      <c r="M825" s="259"/>
      <c r="N825" s="260"/>
      <c r="O825" s="260"/>
      <c r="P825" s="260"/>
      <c r="Q825" s="260"/>
      <c r="R825" s="260"/>
      <c r="S825" s="260"/>
      <c r="T825" s="261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T825" s="262" t="s">
        <v>134</v>
      </c>
      <c r="AU825" s="262" t="s">
        <v>79</v>
      </c>
      <c r="AV825" s="16" t="s">
        <v>136</v>
      </c>
      <c r="AW825" s="16" t="s">
        <v>33</v>
      </c>
      <c r="AX825" s="16" t="s">
        <v>72</v>
      </c>
      <c r="AY825" s="262" t="s">
        <v>115</v>
      </c>
    </row>
    <row r="826" s="14" customFormat="1">
      <c r="A826" s="14"/>
      <c r="B826" s="231"/>
      <c r="C826" s="232"/>
      <c r="D826" s="213" t="s">
        <v>134</v>
      </c>
      <c r="E826" s="233" t="s">
        <v>19</v>
      </c>
      <c r="F826" s="234" t="s">
        <v>313</v>
      </c>
      <c r="G826" s="232"/>
      <c r="H826" s="233" t="s">
        <v>19</v>
      </c>
      <c r="I826" s="235"/>
      <c r="J826" s="232"/>
      <c r="K826" s="232"/>
      <c r="L826" s="236"/>
      <c r="M826" s="237"/>
      <c r="N826" s="238"/>
      <c r="O826" s="238"/>
      <c r="P826" s="238"/>
      <c r="Q826" s="238"/>
      <c r="R826" s="238"/>
      <c r="S826" s="238"/>
      <c r="T826" s="239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40" t="s">
        <v>134</v>
      </c>
      <c r="AU826" s="240" t="s">
        <v>79</v>
      </c>
      <c r="AV826" s="14" t="s">
        <v>77</v>
      </c>
      <c r="AW826" s="14" t="s">
        <v>33</v>
      </c>
      <c r="AX826" s="14" t="s">
        <v>72</v>
      </c>
      <c r="AY826" s="240" t="s">
        <v>115</v>
      </c>
    </row>
    <row r="827" s="14" customFormat="1">
      <c r="A827" s="14"/>
      <c r="B827" s="231"/>
      <c r="C827" s="232"/>
      <c r="D827" s="213" t="s">
        <v>134</v>
      </c>
      <c r="E827" s="233" t="s">
        <v>19</v>
      </c>
      <c r="F827" s="234" t="s">
        <v>314</v>
      </c>
      <c r="G827" s="232"/>
      <c r="H827" s="233" t="s">
        <v>19</v>
      </c>
      <c r="I827" s="235"/>
      <c r="J827" s="232"/>
      <c r="K827" s="232"/>
      <c r="L827" s="236"/>
      <c r="M827" s="237"/>
      <c r="N827" s="238"/>
      <c r="O827" s="238"/>
      <c r="P827" s="238"/>
      <c r="Q827" s="238"/>
      <c r="R827" s="238"/>
      <c r="S827" s="238"/>
      <c r="T827" s="239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40" t="s">
        <v>134</v>
      </c>
      <c r="AU827" s="240" t="s">
        <v>79</v>
      </c>
      <c r="AV827" s="14" t="s">
        <v>77</v>
      </c>
      <c r="AW827" s="14" t="s">
        <v>33</v>
      </c>
      <c r="AX827" s="14" t="s">
        <v>72</v>
      </c>
      <c r="AY827" s="240" t="s">
        <v>115</v>
      </c>
    </row>
    <row r="828" s="13" customFormat="1">
      <c r="A828" s="13"/>
      <c r="B828" s="220"/>
      <c r="C828" s="221"/>
      <c r="D828" s="213" t="s">
        <v>134</v>
      </c>
      <c r="E828" s="222" t="s">
        <v>19</v>
      </c>
      <c r="F828" s="223" t="s">
        <v>198</v>
      </c>
      <c r="G828" s="221"/>
      <c r="H828" s="224">
        <v>34.25</v>
      </c>
      <c r="I828" s="225"/>
      <c r="J828" s="221"/>
      <c r="K828" s="221"/>
      <c r="L828" s="226"/>
      <c r="M828" s="227"/>
      <c r="N828" s="228"/>
      <c r="O828" s="228"/>
      <c r="P828" s="228"/>
      <c r="Q828" s="228"/>
      <c r="R828" s="228"/>
      <c r="S828" s="228"/>
      <c r="T828" s="229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30" t="s">
        <v>134</v>
      </c>
      <c r="AU828" s="230" t="s">
        <v>79</v>
      </c>
      <c r="AV828" s="13" t="s">
        <v>79</v>
      </c>
      <c r="AW828" s="13" t="s">
        <v>33</v>
      </c>
      <c r="AX828" s="13" t="s">
        <v>72</v>
      </c>
      <c r="AY828" s="230" t="s">
        <v>115</v>
      </c>
    </row>
    <row r="829" s="13" customFormat="1">
      <c r="A829" s="13"/>
      <c r="B829" s="220"/>
      <c r="C829" s="221"/>
      <c r="D829" s="213" t="s">
        <v>134</v>
      </c>
      <c r="E829" s="222" t="s">
        <v>19</v>
      </c>
      <c r="F829" s="223" t="s">
        <v>315</v>
      </c>
      <c r="G829" s="221"/>
      <c r="H829" s="224">
        <v>40.075000000000003</v>
      </c>
      <c r="I829" s="225"/>
      <c r="J829" s="221"/>
      <c r="K829" s="221"/>
      <c r="L829" s="226"/>
      <c r="M829" s="227"/>
      <c r="N829" s="228"/>
      <c r="O829" s="228"/>
      <c r="P829" s="228"/>
      <c r="Q829" s="228"/>
      <c r="R829" s="228"/>
      <c r="S829" s="228"/>
      <c r="T829" s="229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30" t="s">
        <v>134</v>
      </c>
      <c r="AU829" s="230" t="s">
        <v>79</v>
      </c>
      <c r="AV829" s="13" t="s">
        <v>79</v>
      </c>
      <c r="AW829" s="13" t="s">
        <v>33</v>
      </c>
      <c r="AX829" s="13" t="s">
        <v>72</v>
      </c>
      <c r="AY829" s="230" t="s">
        <v>115</v>
      </c>
    </row>
    <row r="830" s="13" customFormat="1">
      <c r="A830" s="13"/>
      <c r="B830" s="220"/>
      <c r="C830" s="221"/>
      <c r="D830" s="213" t="s">
        <v>134</v>
      </c>
      <c r="E830" s="222" t="s">
        <v>19</v>
      </c>
      <c r="F830" s="223" t="s">
        <v>316</v>
      </c>
      <c r="G830" s="221"/>
      <c r="H830" s="224">
        <v>14.145</v>
      </c>
      <c r="I830" s="225"/>
      <c r="J830" s="221"/>
      <c r="K830" s="221"/>
      <c r="L830" s="226"/>
      <c r="M830" s="227"/>
      <c r="N830" s="228"/>
      <c r="O830" s="228"/>
      <c r="P830" s="228"/>
      <c r="Q830" s="228"/>
      <c r="R830" s="228"/>
      <c r="S830" s="228"/>
      <c r="T830" s="229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30" t="s">
        <v>134</v>
      </c>
      <c r="AU830" s="230" t="s">
        <v>79</v>
      </c>
      <c r="AV830" s="13" t="s">
        <v>79</v>
      </c>
      <c r="AW830" s="13" t="s">
        <v>33</v>
      </c>
      <c r="AX830" s="13" t="s">
        <v>72</v>
      </c>
      <c r="AY830" s="230" t="s">
        <v>115</v>
      </c>
    </row>
    <row r="831" s="13" customFormat="1">
      <c r="A831" s="13"/>
      <c r="B831" s="220"/>
      <c r="C831" s="221"/>
      <c r="D831" s="213" t="s">
        <v>134</v>
      </c>
      <c r="E831" s="222" t="s">
        <v>19</v>
      </c>
      <c r="F831" s="223" t="s">
        <v>317</v>
      </c>
      <c r="G831" s="221"/>
      <c r="H831" s="224">
        <v>32</v>
      </c>
      <c r="I831" s="225"/>
      <c r="J831" s="221"/>
      <c r="K831" s="221"/>
      <c r="L831" s="226"/>
      <c r="M831" s="227"/>
      <c r="N831" s="228"/>
      <c r="O831" s="228"/>
      <c r="P831" s="228"/>
      <c r="Q831" s="228"/>
      <c r="R831" s="228"/>
      <c r="S831" s="228"/>
      <c r="T831" s="229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30" t="s">
        <v>134</v>
      </c>
      <c r="AU831" s="230" t="s">
        <v>79</v>
      </c>
      <c r="AV831" s="13" t="s">
        <v>79</v>
      </c>
      <c r="AW831" s="13" t="s">
        <v>33</v>
      </c>
      <c r="AX831" s="13" t="s">
        <v>72</v>
      </c>
      <c r="AY831" s="230" t="s">
        <v>115</v>
      </c>
    </row>
    <row r="832" s="13" customFormat="1">
      <c r="A832" s="13"/>
      <c r="B832" s="220"/>
      <c r="C832" s="221"/>
      <c r="D832" s="213" t="s">
        <v>134</v>
      </c>
      <c r="E832" s="222" t="s">
        <v>19</v>
      </c>
      <c r="F832" s="223" t="s">
        <v>318</v>
      </c>
      <c r="G832" s="221"/>
      <c r="H832" s="224">
        <v>17.699999999999999</v>
      </c>
      <c r="I832" s="225"/>
      <c r="J832" s="221"/>
      <c r="K832" s="221"/>
      <c r="L832" s="226"/>
      <c r="M832" s="227"/>
      <c r="N832" s="228"/>
      <c r="O832" s="228"/>
      <c r="P832" s="228"/>
      <c r="Q832" s="228"/>
      <c r="R832" s="228"/>
      <c r="S832" s="228"/>
      <c r="T832" s="229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30" t="s">
        <v>134</v>
      </c>
      <c r="AU832" s="230" t="s">
        <v>79</v>
      </c>
      <c r="AV832" s="13" t="s">
        <v>79</v>
      </c>
      <c r="AW832" s="13" t="s">
        <v>33</v>
      </c>
      <c r="AX832" s="13" t="s">
        <v>72</v>
      </c>
      <c r="AY832" s="230" t="s">
        <v>115</v>
      </c>
    </row>
    <row r="833" s="16" customFormat="1">
      <c r="A833" s="16"/>
      <c r="B833" s="252"/>
      <c r="C833" s="253"/>
      <c r="D833" s="213" t="s">
        <v>134</v>
      </c>
      <c r="E833" s="254" t="s">
        <v>19</v>
      </c>
      <c r="F833" s="255" t="s">
        <v>212</v>
      </c>
      <c r="G833" s="253"/>
      <c r="H833" s="256">
        <v>138.16999999999999</v>
      </c>
      <c r="I833" s="257"/>
      <c r="J833" s="253"/>
      <c r="K833" s="253"/>
      <c r="L833" s="258"/>
      <c r="M833" s="259"/>
      <c r="N833" s="260"/>
      <c r="O833" s="260"/>
      <c r="P833" s="260"/>
      <c r="Q833" s="260"/>
      <c r="R833" s="260"/>
      <c r="S833" s="260"/>
      <c r="T833" s="261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T833" s="262" t="s">
        <v>134</v>
      </c>
      <c r="AU833" s="262" t="s">
        <v>79</v>
      </c>
      <c r="AV833" s="16" t="s">
        <v>136</v>
      </c>
      <c r="AW833" s="16" t="s">
        <v>33</v>
      </c>
      <c r="AX833" s="16" t="s">
        <v>72</v>
      </c>
      <c r="AY833" s="262" t="s">
        <v>115</v>
      </c>
    </row>
    <row r="834" s="15" customFormat="1">
      <c r="A834" s="15"/>
      <c r="B834" s="241"/>
      <c r="C834" s="242"/>
      <c r="D834" s="213" t="s">
        <v>134</v>
      </c>
      <c r="E834" s="243" t="s">
        <v>19</v>
      </c>
      <c r="F834" s="244" t="s">
        <v>151</v>
      </c>
      <c r="G834" s="242"/>
      <c r="H834" s="245">
        <v>364.17599999999999</v>
      </c>
      <c r="I834" s="246"/>
      <c r="J834" s="242"/>
      <c r="K834" s="242"/>
      <c r="L834" s="247"/>
      <c r="M834" s="248"/>
      <c r="N834" s="249"/>
      <c r="O834" s="249"/>
      <c r="P834" s="249"/>
      <c r="Q834" s="249"/>
      <c r="R834" s="249"/>
      <c r="S834" s="249"/>
      <c r="T834" s="250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T834" s="251" t="s">
        <v>134</v>
      </c>
      <c r="AU834" s="251" t="s">
        <v>79</v>
      </c>
      <c r="AV834" s="15" t="s">
        <v>121</v>
      </c>
      <c r="AW834" s="15" t="s">
        <v>33</v>
      </c>
      <c r="AX834" s="15" t="s">
        <v>77</v>
      </c>
      <c r="AY834" s="251" t="s">
        <v>115</v>
      </c>
    </row>
    <row r="835" s="2" customFormat="1" ht="24.15" customHeight="1">
      <c r="A835" s="41"/>
      <c r="B835" s="42"/>
      <c r="C835" s="200" t="s">
        <v>912</v>
      </c>
      <c r="D835" s="200" t="s">
        <v>117</v>
      </c>
      <c r="E835" s="201" t="s">
        <v>913</v>
      </c>
      <c r="F835" s="202" t="s">
        <v>914</v>
      </c>
      <c r="G835" s="203" t="s">
        <v>128</v>
      </c>
      <c r="H835" s="204">
        <v>401.16800000000001</v>
      </c>
      <c r="I835" s="205"/>
      <c r="J835" s="206">
        <f>ROUND(I835*H835,2)</f>
        <v>0</v>
      </c>
      <c r="K835" s="202" t="s">
        <v>129</v>
      </c>
      <c r="L835" s="47"/>
      <c r="M835" s="207" t="s">
        <v>19</v>
      </c>
      <c r="N835" s="208" t="s">
        <v>43</v>
      </c>
      <c r="O835" s="87"/>
      <c r="P835" s="209">
        <f>O835*H835</f>
        <v>0</v>
      </c>
      <c r="Q835" s="209">
        <v>0.00072000000000000005</v>
      </c>
      <c r="R835" s="209">
        <f>Q835*H835</f>
        <v>0.28884096000000004</v>
      </c>
      <c r="S835" s="209">
        <v>0</v>
      </c>
      <c r="T835" s="210">
        <f>S835*H835</f>
        <v>0</v>
      </c>
      <c r="U835" s="41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  <c r="AR835" s="211" t="s">
        <v>320</v>
      </c>
      <c r="AT835" s="211" t="s">
        <v>117</v>
      </c>
      <c r="AU835" s="211" t="s">
        <v>79</v>
      </c>
      <c r="AY835" s="20" t="s">
        <v>115</v>
      </c>
      <c r="BE835" s="212">
        <f>IF(N835="základní",J835,0)</f>
        <v>0</v>
      </c>
      <c r="BF835" s="212">
        <f>IF(N835="snížená",J835,0)</f>
        <v>0</v>
      </c>
      <c r="BG835" s="212">
        <f>IF(N835="zákl. přenesená",J835,0)</f>
        <v>0</v>
      </c>
      <c r="BH835" s="212">
        <f>IF(N835="sníž. přenesená",J835,0)</f>
        <v>0</v>
      </c>
      <c r="BI835" s="212">
        <f>IF(N835="nulová",J835,0)</f>
        <v>0</v>
      </c>
      <c r="BJ835" s="20" t="s">
        <v>77</v>
      </c>
      <c r="BK835" s="212">
        <f>ROUND(I835*H835,2)</f>
        <v>0</v>
      </c>
      <c r="BL835" s="20" t="s">
        <v>320</v>
      </c>
      <c r="BM835" s="211" t="s">
        <v>915</v>
      </c>
    </row>
    <row r="836" s="2" customFormat="1">
      <c r="A836" s="41"/>
      <c r="B836" s="42"/>
      <c r="C836" s="43"/>
      <c r="D836" s="213" t="s">
        <v>123</v>
      </c>
      <c r="E836" s="43"/>
      <c r="F836" s="214" t="s">
        <v>916</v>
      </c>
      <c r="G836" s="43"/>
      <c r="H836" s="43"/>
      <c r="I836" s="215"/>
      <c r="J836" s="43"/>
      <c r="K836" s="43"/>
      <c r="L836" s="47"/>
      <c r="M836" s="216"/>
      <c r="N836" s="217"/>
      <c r="O836" s="87"/>
      <c r="P836" s="87"/>
      <c r="Q836" s="87"/>
      <c r="R836" s="87"/>
      <c r="S836" s="87"/>
      <c r="T836" s="88"/>
      <c r="U836" s="41"/>
      <c r="V836" s="41"/>
      <c r="W836" s="41"/>
      <c r="X836" s="41"/>
      <c r="Y836" s="41"/>
      <c r="Z836" s="41"/>
      <c r="AA836" s="41"/>
      <c r="AB836" s="41"/>
      <c r="AC836" s="41"/>
      <c r="AD836" s="41"/>
      <c r="AE836" s="41"/>
      <c r="AT836" s="20" t="s">
        <v>123</v>
      </c>
      <c r="AU836" s="20" t="s">
        <v>79</v>
      </c>
    </row>
    <row r="837" s="2" customFormat="1">
      <c r="A837" s="41"/>
      <c r="B837" s="42"/>
      <c r="C837" s="43"/>
      <c r="D837" s="218" t="s">
        <v>132</v>
      </c>
      <c r="E837" s="43"/>
      <c r="F837" s="219" t="s">
        <v>917</v>
      </c>
      <c r="G837" s="43"/>
      <c r="H837" s="43"/>
      <c r="I837" s="215"/>
      <c r="J837" s="43"/>
      <c r="K837" s="43"/>
      <c r="L837" s="47"/>
      <c r="M837" s="216"/>
      <c r="N837" s="217"/>
      <c r="O837" s="87"/>
      <c r="P837" s="87"/>
      <c r="Q837" s="87"/>
      <c r="R837" s="87"/>
      <c r="S837" s="87"/>
      <c r="T837" s="88"/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  <c r="AT837" s="20" t="s">
        <v>132</v>
      </c>
      <c r="AU837" s="20" t="s">
        <v>79</v>
      </c>
    </row>
    <row r="838" s="13" customFormat="1">
      <c r="A838" s="13"/>
      <c r="B838" s="220"/>
      <c r="C838" s="221"/>
      <c r="D838" s="213" t="s">
        <v>134</v>
      </c>
      <c r="E838" s="222" t="s">
        <v>19</v>
      </c>
      <c r="F838" s="223" t="s">
        <v>918</v>
      </c>
      <c r="G838" s="221"/>
      <c r="H838" s="224">
        <v>401.16800000000001</v>
      </c>
      <c r="I838" s="225"/>
      <c r="J838" s="221"/>
      <c r="K838" s="221"/>
      <c r="L838" s="226"/>
      <c r="M838" s="227"/>
      <c r="N838" s="228"/>
      <c r="O838" s="228"/>
      <c r="P838" s="228"/>
      <c r="Q838" s="228"/>
      <c r="R838" s="228"/>
      <c r="S838" s="228"/>
      <c r="T838" s="229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30" t="s">
        <v>134</v>
      </c>
      <c r="AU838" s="230" t="s">
        <v>79</v>
      </c>
      <c r="AV838" s="13" t="s">
        <v>79</v>
      </c>
      <c r="AW838" s="13" t="s">
        <v>33</v>
      </c>
      <c r="AX838" s="13" t="s">
        <v>77</v>
      </c>
      <c r="AY838" s="230" t="s">
        <v>115</v>
      </c>
    </row>
    <row r="839" s="2" customFormat="1" ht="24.15" customHeight="1">
      <c r="A839" s="41"/>
      <c r="B839" s="42"/>
      <c r="C839" s="200" t="s">
        <v>919</v>
      </c>
      <c r="D839" s="200" t="s">
        <v>117</v>
      </c>
      <c r="E839" s="201" t="s">
        <v>920</v>
      </c>
      <c r="F839" s="202" t="s">
        <v>921</v>
      </c>
      <c r="G839" s="203" t="s">
        <v>128</v>
      </c>
      <c r="H839" s="204">
        <v>86.659999999999997</v>
      </c>
      <c r="I839" s="205"/>
      <c r="J839" s="206">
        <f>ROUND(I839*H839,2)</f>
        <v>0</v>
      </c>
      <c r="K839" s="202" t="s">
        <v>129</v>
      </c>
      <c r="L839" s="47"/>
      <c r="M839" s="207" t="s">
        <v>19</v>
      </c>
      <c r="N839" s="208" t="s">
        <v>43</v>
      </c>
      <c r="O839" s="87"/>
      <c r="P839" s="209">
        <f>O839*H839</f>
        <v>0</v>
      </c>
      <c r="Q839" s="209">
        <v>0.00083000000000000001</v>
      </c>
      <c r="R839" s="209">
        <f>Q839*H839</f>
        <v>0.0719278</v>
      </c>
      <c r="S839" s="209">
        <v>0</v>
      </c>
      <c r="T839" s="210">
        <f>S839*H839</f>
        <v>0</v>
      </c>
      <c r="U839" s="41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  <c r="AR839" s="211" t="s">
        <v>320</v>
      </c>
      <c r="AT839" s="211" t="s">
        <v>117</v>
      </c>
      <c r="AU839" s="211" t="s">
        <v>79</v>
      </c>
      <c r="AY839" s="20" t="s">
        <v>115</v>
      </c>
      <c r="BE839" s="212">
        <f>IF(N839="základní",J839,0)</f>
        <v>0</v>
      </c>
      <c r="BF839" s="212">
        <f>IF(N839="snížená",J839,0)</f>
        <v>0</v>
      </c>
      <c r="BG839" s="212">
        <f>IF(N839="zákl. přenesená",J839,0)</f>
        <v>0</v>
      </c>
      <c r="BH839" s="212">
        <f>IF(N839="sníž. přenesená",J839,0)</f>
        <v>0</v>
      </c>
      <c r="BI839" s="212">
        <f>IF(N839="nulová",J839,0)</f>
        <v>0</v>
      </c>
      <c r="BJ839" s="20" t="s">
        <v>77</v>
      </c>
      <c r="BK839" s="212">
        <f>ROUND(I839*H839,2)</f>
        <v>0</v>
      </c>
      <c r="BL839" s="20" t="s">
        <v>320</v>
      </c>
      <c r="BM839" s="211" t="s">
        <v>922</v>
      </c>
    </row>
    <row r="840" s="2" customFormat="1">
      <c r="A840" s="41"/>
      <c r="B840" s="42"/>
      <c r="C840" s="43"/>
      <c r="D840" s="213" t="s">
        <v>123</v>
      </c>
      <c r="E840" s="43"/>
      <c r="F840" s="214" t="s">
        <v>923</v>
      </c>
      <c r="G840" s="43"/>
      <c r="H840" s="43"/>
      <c r="I840" s="215"/>
      <c r="J840" s="43"/>
      <c r="K840" s="43"/>
      <c r="L840" s="47"/>
      <c r="M840" s="216"/>
      <c r="N840" s="217"/>
      <c r="O840" s="87"/>
      <c r="P840" s="87"/>
      <c r="Q840" s="87"/>
      <c r="R840" s="87"/>
      <c r="S840" s="87"/>
      <c r="T840" s="88"/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T840" s="20" t="s">
        <v>123</v>
      </c>
      <c r="AU840" s="20" t="s">
        <v>79</v>
      </c>
    </row>
    <row r="841" s="2" customFormat="1">
      <c r="A841" s="41"/>
      <c r="B841" s="42"/>
      <c r="C841" s="43"/>
      <c r="D841" s="218" t="s">
        <v>132</v>
      </c>
      <c r="E841" s="43"/>
      <c r="F841" s="219" t="s">
        <v>924</v>
      </c>
      <c r="G841" s="43"/>
      <c r="H841" s="43"/>
      <c r="I841" s="215"/>
      <c r="J841" s="43"/>
      <c r="K841" s="43"/>
      <c r="L841" s="47"/>
      <c r="M841" s="216"/>
      <c r="N841" s="217"/>
      <c r="O841" s="87"/>
      <c r="P841" s="87"/>
      <c r="Q841" s="87"/>
      <c r="R841" s="87"/>
      <c r="S841" s="87"/>
      <c r="T841" s="88"/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T841" s="20" t="s">
        <v>132</v>
      </c>
      <c r="AU841" s="20" t="s">
        <v>79</v>
      </c>
    </row>
    <row r="842" s="13" customFormat="1">
      <c r="A842" s="13"/>
      <c r="B842" s="220"/>
      <c r="C842" s="221"/>
      <c r="D842" s="213" t="s">
        <v>134</v>
      </c>
      <c r="E842" s="222" t="s">
        <v>19</v>
      </c>
      <c r="F842" s="223" t="s">
        <v>925</v>
      </c>
      <c r="G842" s="221"/>
      <c r="H842" s="224">
        <v>86.659999999999997</v>
      </c>
      <c r="I842" s="225"/>
      <c r="J842" s="221"/>
      <c r="K842" s="221"/>
      <c r="L842" s="226"/>
      <c r="M842" s="227"/>
      <c r="N842" s="228"/>
      <c r="O842" s="228"/>
      <c r="P842" s="228"/>
      <c r="Q842" s="228"/>
      <c r="R842" s="228"/>
      <c r="S842" s="228"/>
      <c r="T842" s="229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30" t="s">
        <v>134</v>
      </c>
      <c r="AU842" s="230" t="s">
        <v>79</v>
      </c>
      <c r="AV842" s="13" t="s">
        <v>79</v>
      </c>
      <c r="AW842" s="13" t="s">
        <v>33</v>
      </c>
      <c r="AX842" s="13" t="s">
        <v>77</v>
      </c>
      <c r="AY842" s="230" t="s">
        <v>115</v>
      </c>
    </row>
    <row r="843" s="2" customFormat="1" ht="24.15" customHeight="1">
      <c r="A843" s="41"/>
      <c r="B843" s="42"/>
      <c r="C843" s="200" t="s">
        <v>926</v>
      </c>
      <c r="D843" s="200" t="s">
        <v>117</v>
      </c>
      <c r="E843" s="201" t="s">
        <v>927</v>
      </c>
      <c r="F843" s="202" t="s">
        <v>928</v>
      </c>
      <c r="G843" s="203" t="s">
        <v>128</v>
      </c>
      <c r="H843" s="204">
        <v>162.90100000000001</v>
      </c>
      <c r="I843" s="205"/>
      <c r="J843" s="206">
        <f>ROUND(I843*H843,2)</f>
        <v>0</v>
      </c>
      <c r="K843" s="202" t="s">
        <v>129</v>
      </c>
      <c r="L843" s="47"/>
      <c r="M843" s="207" t="s">
        <v>19</v>
      </c>
      <c r="N843" s="208" t="s">
        <v>43</v>
      </c>
      <c r="O843" s="87"/>
      <c r="P843" s="209">
        <f>O843*H843</f>
        <v>0</v>
      </c>
      <c r="Q843" s="209">
        <v>0.00092000000000000003</v>
      </c>
      <c r="R843" s="209">
        <f>Q843*H843</f>
        <v>0.14986892000000002</v>
      </c>
      <c r="S843" s="209">
        <v>0</v>
      </c>
      <c r="T843" s="210">
        <f>S843*H843</f>
        <v>0</v>
      </c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R843" s="211" t="s">
        <v>320</v>
      </c>
      <c r="AT843" s="211" t="s">
        <v>117</v>
      </c>
      <c r="AU843" s="211" t="s">
        <v>79</v>
      </c>
      <c r="AY843" s="20" t="s">
        <v>115</v>
      </c>
      <c r="BE843" s="212">
        <f>IF(N843="základní",J843,0)</f>
        <v>0</v>
      </c>
      <c r="BF843" s="212">
        <f>IF(N843="snížená",J843,0)</f>
        <v>0</v>
      </c>
      <c r="BG843" s="212">
        <f>IF(N843="zákl. přenesená",J843,0)</f>
        <v>0</v>
      </c>
      <c r="BH843" s="212">
        <f>IF(N843="sníž. přenesená",J843,0)</f>
        <v>0</v>
      </c>
      <c r="BI843" s="212">
        <f>IF(N843="nulová",J843,0)</f>
        <v>0</v>
      </c>
      <c r="BJ843" s="20" t="s">
        <v>77</v>
      </c>
      <c r="BK843" s="212">
        <f>ROUND(I843*H843,2)</f>
        <v>0</v>
      </c>
      <c r="BL843" s="20" t="s">
        <v>320</v>
      </c>
      <c r="BM843" s="211" t="s">
        <v>929</v>
      </c>
    </row>
    <row r="844" s="2" customFormat="1">
      <c r="A844" s="41"/>
      <c r="B844" s="42"/>
      <c r="C844" s="43"/>
      <c r="D844" s="213" t="s">
        <v>123</v>
      </c>
      <c r="E844" s="43"/>
      <c r="F844" s="214" t="s">
        <v>930</v>
      </c>
      <c r="G844" s="43"/>
      <c r="H844" s="43"/>
      <c r="I844" s="215"/>
      <c r="J844" s="43"/>
      <c r="K844" s="43"/>
      <c r="L844" s="47"/>
      <c r="M844" s="216"/>
      <c r="N844" s="217"/>
      <c r="O844" s="87"/>
      <c r="P844" s="87"/>
      <c r="Q844" s="87"/>
      <c r="R844" s="87"/>
      <c r="S844" s="87"/>
      <c r="T844" s="88"/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  <c r="AT844" s="20" t="s">
        <v>123</v>
      </c>
      <c r="AU844" s="20" t="s">
        <v>79</v>
      </c>
    </row>
    <row r="845" s="2" customFormat="1">
      <c r="A845" s="41"/>
      <c r="B845" s="42"/>
      <c r="C845" s="43"/>
      <c r="D845" s="218" t="s">
        <v>132</v>
      </c>
      <c r="E845" s="43"/>
      <c r="F845" s="219" t="s">
        <v>931</v>
      </c>
      <c r="G845" s="43"/>
      <c r="H845" s="43"/>
      <c r="I845" s="215"/>
      <c r="J845" s="43"/>
      <c r="K845" s="43"/>
      <c r="L845" s="47"/>
      <c r="M845" s="216"/>
      <c r="N845" s="217"/>
      <c r="O845" s="87"/>
      <c r="P845" s="87"/>
      <c r="Q845" s="87"/>
      <c r="R845" s="87"/>
      <c r="S845" s="87"/>
      <c r="T845" s="88"/>
      <c r="U845" s="41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  <c r="AT845" s="20" t="s">
        <v>132</v>
      </c>
      <c r="AU845" s="20" t="s">
        <v>79</v>
      </c>
    </row>
    <row r="846" s="13" customFormat="1">
      <c r="A846" s="13"/>
      <c r="B846" s="220"/>
      <c r="C846" s="221"/>
      <c r="D846" s="213" t="s">
        <v>134</v>
      </c>
      <c r="E846" s="222" t="s">
        <v>19</v>
      </c>
      <c r="F846" s="223" t="s">
        <v>932</v>
      </c>
      <c r="G846" s="221"/>
      <c r="H846" s="224">
        <v>162.90100000000001</v>
      </c>
      <c r="I846" s="225"/>
      <c r="J846" s="221"/>
      <c r="K846" s="221"/>
      <c r="L846" s="226"/>
      <c r="M846" s="227"/>
      <c r="N846" s="228"/>
      <c r="O846" s="228"/>
      <c r="P846" s="228"/>
      <c r="Q846" s="228"/>
      <c r="R846" s="228"/>
      <c r="S846" s="228"/>
      <c r="T846" s="229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30" t="s">
        <v>134</v>
      </c>
      <c r="AU846" s="230" t="s">
        <v>79</v>
      </c>
      <c r="AV846" s="13" t="s">
        <v>79</v>
      </c>
      <c r="AW846" s="13" t="s">
        <v>33</v>
      </c>
      <c r="AX846" s="13" t="s">
        <v>77</v>
      </c>
      <c r="AY846" s="230" t="s">
        <v>115</v>
      </c>
    </row>
    <row r="847" s="2" customFormat="1" ht="24.15" customHeight="1">
      <c r="A847" s="41"/>
      <c r="B847" s="42"/>
      <c r="C847" s="200" t="s">
        <v>933</v>
      </c>
      <c r="D847" s="200" t="s">
        <v>117</v>
      </c>
      <c r="E847" s="201" t="s">
        <v>934</v>
      </c>
      <c r="F847" s="202" t="s">
        <v>935</v>
      </c>
      <c r="G847" s="203" t="s">
        <v>128</v>
      </c>
      <c r="H847" s="204">
        <v>364.17599999999999</v>
      </c>
      <c r="I847" s="205"/>
      <c r="J847" s="206">
        <f>ROUND(I847*H847,2)</f>
        <v>0</v>
      </c>
      <c r="K847" s="202" t="s">
        <v>129</v>
      </c>
      <c r="L847" s="47"/>
      <c r="M847" s="207" t="s">
        <v>19</v>
      </c>
      <c r="N847" s="208" t="s">
        <v>43</v>
      </c>
      <c r="O847" s="87"/>
      <c r="P847" s="209">
        <f>O847*H847</f>
        <v>0</v>
      </c>
      <c r="Q847" s="209">
        <v>0.0010300000000000001</v>
      </c>
      <c r="R847" s="209">
        <f>Q847*H847</f>
        <v>0.37510128000000004</v>
      </c>
      <c r="S847" s="209">
        <v>0</v>
      </c>
      <c r="T847" s="210">
        <f>S847*H847</f>
        <v>0</v>
      </c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R847" s="211" t="s">
        <v>320</v>
      </c>
      <c r="AT847" s="211" t="s">
        <v>117</v>
      </c>
      <c r="AU847" s="211" t="s">
        <v>79</v>
      </c>
      <c r="AY847" s="20" t="s">
        <v>115</v>
      </c>
      <c r="BE847" s="212">
        <f>IF(N847="základní",J847,0)</f>
        <v>0</v>
      </c>
      <c r="BF847" s="212">
        <f>IF(N847="snížená",J847,0)</f>
        <v>0</v>
      </c>
      <c r="BG847" s="212">
        <f>IF(N847="zákl. přenesená",J847,0)</f>
        <v>0</v>
      </c>
      <c r="BH847" s="212">
        <f>IF(N847="sníž. přenesená",J847,0)</f>
        <v>0</v>
      </c>
      <c r="BI847" s="212">
        <f>IF(N847="nulová",J847,0)</f>
        <v>0</v>
      </c>
      <c r="BJ847" s="20" t="s">
        <v>77</v>
      </c>
      <c r="BK847" s="212">
        <f>ROUND(I847*H847,2)</f>
        <v>0</v>
      </c>
      <c r="BL847" s="20" t="s">
        <v>320</v>
      </c>
      <c r="BM847" s="211" t="s">
        <v>936</v>
      </c>
    </row>
    <row r="848" s="2" customFormat="1">
      <c r="A848" s="41"/>
      <c r="B848" s="42"/>
      <c r="C848" s="43"/>
      <c r="D848" s="213" t="s">
        <v>123</v>
      </c>
      <c r="E848" s="43"/>
      <c r="F848" s="214" t="s">
        <v>937</v>
      </c>
      <c r="G848" s="43"/>
      <c r="H848" s="43"/>
      <c r="I848" s="215"/>
      <c r="J848" s="43"/>
      <c r="K848" s="43"/>
      <c r="L848" s="47"/>
      <c r="M848" s="216"/>
      <c r="N848" s="217"/>
      <c r="O848" s="87"/>
      <c r="P848" s="87"/>
      <c r="Q848" s="87"/>
      <c r="R848" s="87"/>
      <c r="S848" s="87"/>
      <c r="T848" s="88"/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T848" s="20" t="s">
        <v>123</v>
      </c>
      <c r="AU848" s="20" t="s">
        <v>79</v>
      </c>
    </row>
    <row r="849" s="2" customFormat="1">
      <c r="A849" s="41"/>
      <c r="B849" s="42"/>
      <c r="C849" s="43"/>
      <c r="D849" s="218" t="s">
        <v>132</v>
      </c>
      <c r="E849" s="43"/>
      <c r="F849" s="219" t="s">
        <v>938</v>
      </c>
      <c r="G849" s="43"/>
      <c r="H849" s="43"/>
      <c r="I849" s="215"/>
      <c r="J849" s="43"/>
      <c r="K849" s="43"/>
      <c r="L849" s="47"/>
      <c r="M849" s="216"/>
      <c r="N849" s="217"/>
      <c r="O849" s="87"/>
      <c r="P849" s="87"/>
      <c r="Q849" s="87"/>
      <c r="R849" s="87"/>
      <c r="S849" s="87"/>
      <c r="T849" s="88"/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  <c r="AT849" s="20" t="s">
        <v>132</v>
      </c>
      <c r="AU849" s="20" t="s">
        <v>79</v>
      </c>
    </row>
    <row r="850" s="13" customFormat="1">
      <c r="A850" s="13"/>
      <c r="B850" s="220"/>
      <c r="C850" s="221"/>
      <c r="D850" s="213" t="s">
        <v>134</v>
      </c>
      <c r="E850" s="222" t="s">
        <v>19</v>
      </c>
      <c r="F850" s="223" t="s">
        <v>939</v>
      </c>
      <c r="G850" s="221"/>
      <c r="H850" s="224">
        <v>364.17599999999999</v>
      </c>
      <c r="I850" s="225"/>
      <c r="J850" s="221"/>
      <c r="K850" s="221"/>
      <c r="L850" s="226"/>
      <c r="M850" s="227"/>
      <c r="N850" s="228"/>
      <c r="O850" s="228"/>
      <c r="P850" s="228"/>
      <c r="Q850" s="228"/>
      <c r="R850" s="228"/>
      <c r="S850" s="228"/>
      <c r="T850" s="229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30" t="s">
        <v>134</v>
      </c>
      <c r="AU850" s="230" t="s">
        <v>79</v>
      </c>
      <c r="AV850" s="13" t="s">
        <v>79</v>
      </c>
      <c r="AW850" s="13" t="s">
        <v>33</v>
      </c>
      <c r="AX850" s="13" t="s">
        <v>77</v>
      </c>
      <c r="AY850" s="230" t="s">
        <v>115</v>
      </c>
    </row>
    <row r="851" s="2" customFormat="1" ht="24.15" customHeight="1">
      <c r="A851" s="41"/>
      <c r="B851" s="42"/>
      <c r="C851" s="200" t="s">
        <v>940</v>
      </c>
      <c r="D851" s="200" t="s">
        <v>117</v>
      </c>
      <c r="E851" s="201" t="s">
        <v>941</v>
      </c>
      <c r="F851" s="202" t="s">
        <v>942</v>
      </c>
      <c r="G851" s="203" t="s">
        <v>128</v>
      </c>
      <c r="H851" s="204">
        <v>1014.905</v>
      </c>
      <c r="I851" s="205"/>
      <c r="J851" s="206">
        <f>ROUND(I851*H851,2)</f>
        <v>0</v>
      </c>
      <c r="K851" s="202" t="s">
        <v>129</v>
      </c>
      <c r="L851" s="47"/>
      <c r="M851" s="207" t="s">
        <v>19</v>
      </c>
      <c r="N851" s="208" t="s">
        <v>43</v>
      </c>
      <c r="O851" s="87"/>
      <c r="P851" s="209">
        <f>O851*H851</f>
        <v>0</v>
      </c>
      <c r="Q851" s="209">
        <v>1.0000000000000001E-05</v>
      </c>
      <c r="R851" s="209">
        <f>Q851*H851</f>
        <v>0.01014905</v>
      </c>
      <c r="S851" s="209">
        <v>0</v>
      </c>
      <c r="T851" s="210">
        <f>S851*H851</f>
        <v>0</v>
      </c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R851" s="211" t="s">
        <v>320</v>
      </c>
      <c r="AT851" s="211" t="s">
        <v>117</v>
      </c>
      <c r="AU851" s="211" t="s">
        <v>79</v>
      </c>
      <c r="AY851" s="20" t="s">
        <v>115</v>
      </c>
      <c r="BE851" s="212">
        <f>IF(N851="základní",J851,0)</f>
        <v>0</v>
      </c>
      <c r="BF851" s="212">
        <f>IF(N851="snížená",J851,0)</f>
        <v>0</v>
      </c>
      <c r="BG851" s="212">
        <f>IF(N851="zákl. přenesená",J851,0)</f>
        <v>0</v>
      </c>
      <c r="BH851" s="212">
        <f>IF(N851="sníž. přenesená",J851,0)</f>
        <v>0</v>
      </c>
      <c r="BI851" s="212">
        <f>IF(N851="nulová",J851,0)</f>
        <v>0</v>
      </c>
      <c r="BJ851" s="20" t="s">
        <v>77</v>
      </c>
      <c r="BK851" s="212">
        <f>ROUND(I851*H851,2)</f>
        <v>0</v>
      </c>
      <c r="BL851" s="20" t="s">
        <v>320</v>
      </c>
      <c r="BM851" s="211" t="s">
        <v>943</v>
      </c>
    </row>
    <row r="852" s="2" customFormat="1">
      <c r="A852" s="41"/>
      <c r="B852" s="42"/>
      <c r="C852" s="43"/>
      <c r="D852" s="213" t="s">
        <v>123</v>
      </c>
      <c r="E852" s="43"/>
      <c r="F852" s="214" t="s">
        <v>944</v>
      </c>
      <c r="G852" s="43"/>
      <c r="H852" s="43"/>
      <c r="I852" s="215"/>
      <c r="J852" s="43"/>
      <c r="K852" s="43"/>
      <c r="L852" s="47"/>
      <c r="M852" s="216"/>
      <c r="N852" s="217"/>
      <c r="O852" s="87"/>
      <c r="P852" s="87"/>
      <c r="Q852" s="87"/>
      <c r="R852" s="87"/>
      <c r="S852" s="87"/>
      <c r="T852" s="88"/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T852" s="20" t="s">
        <v>123</v>
      </c>
      <c r="AU852" s="20" t="s">
        <v>79</v>
      </c>
    </row>
    <row r="853" s="2" customFormat="1">
      <c r="A853" s="41"/>
      <c r="B853" s="42"/>
      <c r="C853" s="43"/>
      <c r="D853" s="218" t="s">
        <v>132</v>
      </c>
      <c r="E853" s="43"/>
      <c r="F853" s="219" t="s">
        <v>945</v>
      </c>
      <c r="G853" s="43"/>
      <c r="H853" s="43"/>
      <c r="I853" s="215"/>
      <c r="J853" s="43"/>
      <c r="K853" s="43"/>
      <c r="L853" s="47"/>
      <c r="M853" s="216"/>
      <c r="N853" s="217"/>
      <c r="O853" s="87"/>
      <c r="P853" s="87"/>
      <c r="Q853" s="87"/>
      <c r="R853" s="87"/>
      <c r="S853" s="87"/>
      <c r="T853" s="88"/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T853" s="20" t="s">
        <v>132</v>
      </c>
      <c r="AU853" s="20" t="s">
        <v>79</v>
      </c>
    </row>
    <row r="854" s="13" customFormat="1">
      <c r="A854" s="13"/>
      <c r="B854" s="220"/>
      <c r="C854" s="221"/>
      <c r="D854" s="213" t="s">
        <v>134</v>
      </c>
      <c r="E854" s="222" t="s">
        <v>19</v>
      </c>
      <c r="F854" s="223" t="s">
        <v>946</v>
      </c>
      <c r="G854" s="221"/>
      <c r="H854" s="224">
        <v>1014.905</v>
      </c>
      <c r="I854" s="225"/>
      <c r="J854" s="221"/>
      <c r="K854" s="221"/>
      <c r="L854" s="226"/>
      <c r="M854" s="227"/>
      <c r="N854" s="228"/>
      <c r="O854" s="228"/>
      <c r="P854" s="228"/>
      <c r="Q854" s="228"/>
      <c r="R854" s="228"/>
      <c r="S854" s="228"/>
      <c r="T854" s="229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30" t="s">
        <v>134</v>
      </c>
      <c r="AU854" s="230" t="s">
        <v>79</v>
      </c>
      <c r="AV854" s="13" t="s">
        <v>79</v>
      </c>
      <c r="AW854" s="13" t="s">
        <v>33</v>
      </c>
      <c r="AX854" s="13" t="s">
        <v>77</v>
      </c>
      <c r="AY854" s="230" t="s">
        <v>115</v>
      </c>
    </row>
    <row r="855" s="12" customFormat="1" ht="25.92" customHeight="1">
      <c r="A855" s="12"/>
      <c r="B855" s="184"/>
      <c r="C855" s="185"/>
      <c r="D855" s="186" t="s">
        <v>71</v>
      </c>
      <c r="E855" s="187" t="s">
        <v>947</v>
      </c>
      <c r="F855" s="187" t="s">
        <v>948</v>
      </c>
      <c r="G855" s="185"/>
      <c r="H855" s="185"/>
      <c r="I855" s="188"/>
      <c r="J855" s="189">
        <f>BK855</f>
        <v>0</v>
      </c>
      <c r="K855" s="185"/>
      <c r="L855" s="190"/>
      <c r="M855" s="191"/>
      <c r="N855" s="192"/>
      <c r="O855" s="192"/>
      <c r="P855" s="193">
        <f>P856+P862+P869+P873</f>
        <v>0</v>
      </c>
      <c r="Q855" s="192"/>
      <c r="R855" s="193">
        <f>R856+R862+R869+R873</f>
        <v>0</v>
      </c>
      <c r="S855" s="192"/>
      <c r="T855" s="194">
        <f>T856+T862+T869+T873</f>
        <v>0</v>
      </c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R855" s="195" t="s">
        <v>152</v>
      </c>
      <c r="AT855" s="196" t="s">
        <v>71</v>
      </c>
      <c r="AU855" s="196" t="s">
        <v>72</v>
      </c>
      <c r="AY855" s="195" t="s">
        <v>115</v>
      </c>
      <c r="BK855" s="197">
        <f>BK856+BK862+BK869+BK873</f>
        <v>0</v>
      </c>
    </row>
    <row r="856" s="12" customFormat="1" ht="22.8" customHeight="1">
      <c r="A856" s="12"/>
      <c r="B856" s="184"/>
      <c r="C856" s="185"/>
      <c r="D856" s="186" t="s">
        <v>71</v>
      </c>
      <c r="E856" s="198" t="s">
        <v>949</v>
      </c>
      <c r="F856" s="198" t="s">
        <v>950</v>
      </c>
      <c r="G856" s="185"/>
      <c r="H856" s="185"/>
      <c r="I856" s="188"/>
      <c r="J856" s="199">
        <f>BK856</f>
        <v>0</v>
      </c>
      <c r="K856" s="185"/>
      <c r="L856" s="190"/>
      <c r="M856" s="191"/>
      <c r="N856" s="192"/>
      <c r="O856" s="192"/>
      <c r="P856" s="193">
        <f>SUM(P857:P861)</f>
        <v>0</v>
      </c>
      <c r="Q856" s="192"/>
      <c r="R856" s="193">
        <f>SUM(R857:R861)</f>
        <v>0</v>
      </c>
      <c r="S856" s="192"/>
      <c r="T856" s="194">
        <f>SUM(T857:T861)</f>
        <v>0</v>
      </c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R856" s="195" t="s">
        <v>152</v>
      </c>
      <c r="AT856" s="196" t="s">
        <v>71</v>
      </c>
      <c r="AU856" s="196" t="s">
        <v>77</v>
      </c>
      <c r="AY856" s="195" t="s">
        <v>115</v>
      </c>
      <c r="BK856" s="197">
        <f>SUM(BK857:BK861)</f>
        <v>0</v>
      </c>
    </row>
    <row r="857" s="2" customFormat="1" ht="16.5" customHeight="1">
      <c r="A857" s="41"/>
      <c r="B857" s="42"/>
      <c r="C857" s="200" t="s">
        <v>951</v>
      </c>
      <c r="D857" s="200" t="s">
        <v>117</v>
      </c>
      <c r="E857" s="201" t="s">
        <v>952</v>
      </c>
      <c r="F857" s="202" t="s">
        <v>950</v>
      </c>
      <c r="G857" s="203" t="s">
        <v>953</v>
      </c>
      <c r="H857" s="204">
        <v>1</v>
      </c>
      <c r="I857" s="205"/>
      <c r="J857" s="206">
        <f>ROUND(I857*H857,2)</f>
        <v>0</v>
      </c>
      <c r="K857" s="202" t="s">
        <v>129</v>
      </c>
      <c r="L857" s="47"/>
      <c r="M857" s="207" t="s">
        <v>19</v>
      </c>
      <c r="N857" s="208" t="s">
        <v>43</v>
      </c>
      <c r="O857" s="87"/>
      <c r="P857" s="209">
        <f>O857*H857</f>
        <v>0</v>
      </c>
      <c r="Q857" s="209">
        <v>0</v>
      </c>
      <c r="R857" s="209">
        <f>Q857*H857</f>
        <v>0</v>
      </c>
      <c r="S857" s="209">
        <v>0</v>
      </c>
      <c r="T857" s="210">
        <f>S857*H857</f>
        <v>0</v>
      </c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R857" s="211" t="s">
        <v>954</v>
      </c>
      <c r="AT857" s="211" t="s">
        <v>117</v>
      </c>
      <c r="AU857" s="211" t="s">
        <v>79</v>
      </c>
      <c r="AY857" s="20" t="s">
        <v>115</v>
      </c>
      <c r="BE857" s="212">
        <f>IF(N857="základní",J857,0)</f>
        <v>0</v>
      </c>
      <c r="BF857" s="212">
        <f>IF(N857="snížená",J857,0)</f>
        <v>0</v>
      </c>
      <c r="BG857" s="212">
        <f>IF(N857="zákl. přenesená",J857,0)</f>
        <v>0</v>
      </c>
      <c r="BH857" s="212">
        <f>IF(N857="sníž. přenesená",J857,0)</f>
        <v>0</v>
      </c>
      <c r="BI857" s="212">
        <f>IF(N857="nulová",J857,0)</f>
        <v>0</v>
      </c>
      <c r="BJ857" s="20" t="s">
        <v>77</v>
      </c>
      <c r="BK857" s="212">
        <f>ROUND(I857*H857,2)</f>
        <v>0</v>
      </c>
      <c r="BL857" s="20" t="s">
        <v>954</v>
      </c>
      <c r="BM857" s="211" t="s">
        <v>955</v>
      </c>
    </row>
    <row r="858" s="2" customFormat="1">
      <c r="A858" s="41"/>
      <c r="B858" s="42"/>
      <c r="C858" s="43"/>
      <c r="D858" s="213" t="s">
        <v>123</v>
      </c>
      <c r="E858" s="43"/>
      <c r="F858" s="214" t="s">
        <v>950</v>
      </c>
      <c r="G858" s="43"/>
      <c r="H858" s="43"/>
      <c r="I858" s="215"/>
      <c r="J858" s="43"/>
      <c r="K858" s="43"/>
      <c r="L858" s="47"/>
      <c r="M858" s="216"/>
      <c r="N858" s="217"/>
      <c r="O858" s="87"/>
      <c r="P858" s="87"/>
      <c r="Q858" s="87"/>
      <c r="R858" s="87"/>
      <c r="S858" s="87"/>
      <c r="T858" s="88"/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T858" s="20" t="s">
        <v>123</v>
      </c>
      <c r="AU858" s="20" t="s">
        <v>79</v>
      </c>
    </row>
    <row r="859" s="2" customFormat="1">
      <c r="A859" s="41"/>
      <c r="B859" s="42"/>
      <c r="C859" s="43"/>
      <c r="D859" s="218" t="s">
        <v>132</v>
      </c>
      <c r="E859" s="43"/>
      <c r="F859" s="219" t="s">
        <v>956</v>
      </c>
      <c r="G859" s="43"/>
      <c r="H859" s="43"/>
      <c r="I859" s="215"/>
      <c r="J859" s="43"/>
      <c r="K859" s="43"/>
      <c r="L859" s="47"/>
      <c r="M859" s="216"/>
      <c r="N859" s="217"/>
      <c r="O859" s="87"/>
      <c r="P859" s="87"/>
      <c r="Q859" s="87"/>
      <c r="R859" s="87"/>
      <c r="S859" s="87"/>
      <c r="T859" s="88"/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  <c r="AT859" s="20" t="s">
        <v>132</v>
      </c>
      <c r="AU859" s="20" t="s">
        <v>79</v>
      </c>
    </row>
    <row r="860" s="2" customFormat="1" ht="24.15" customHeight="1">
      <c r="A860" s="41"/>
      <c r="B860" s="42"/>
      <c r="C860" s="200" t="s">
        <v>957</v>
      </c>
      <c r="D860" s="200" t="s">
        <v>117</v>
      </c>
      <c r="E860" s="201" t="s">
        <v>958</v>
      </c>
      <c r="F860" s="202" t="s">
        <v>959</v>
      </c>
      <c r="G860" s="203" t="s">
        <v>953</v>
      </c>
      <c r="H860" s="204">
        <v>1</v>
      </c>
      <c r="I860" s="205"/>
      <c r="J860" s="206">
        <f>ROUND(I860*H860,2)</f>
        <v>0</v>
      </c>
      <c r="K860" s="202" t="s">
        <v>19</v>
      </c>
      <c r="L860" s="47"/>
      <c r="M860" s="207" t="s">
        <v>19</v>
      </c>
      <c r="N860" s="208" t="s">
        <v>43</v>
      </c>
      <c r="O860" s="87"/>
      <c r="P860" s="209">
        <f>O860*H860</f>
        <v>0</v>
      </c>
      <c r="Q860" s="209">
        <v>0</v>
      </c>
      <c r="R860" s="209">
        <f>Q860*H860</f>
        <v>0</v>
      </c>
      <c r="S860" s="209">
        <v>0</v>
      </c>
      <c r="T860" s="210">
        <f>S860*H860</f>
        <v>0</v>
      </c>
      <c r="U860" s="41"/>
      <c r="V860" s="41"/>
      <c r="W860" s="41"/>
      <c r="X860" s="41"/>
      <c r="Y860" s="41"/>
      <c r="Z860" s="41"/>
      <c r="AA860" s="41"/>
      <c r="AB860" s="41"/>
      <c r="AC860" s="41"/>
      <c r="AD860" s="41"/>
      <c r="AE860" s="41"/>
      <c r="AR860" s="211" t="s">
        <v>954</v>
      </c>
      <c r="AT860" s="211" t="s">
        <v>117</v>
      </c>
      <c r="AU860" s="211" t="s">
        <v>79</v>
      </c>
      <c r="AY860" s="20" t="s">
        <v>115</v>
      </c>
      <c r="BE860" s="212">
        <f>IF(N860="základní",J860,0)</f>
        <v>0</v>
      </c>
      <c r="BF860" s="212">
        <f>IF(N860="snížená",J860,0)</f>
        <v>0</v>
      </c>
      <c r="BG860" s="212">
        <f>IF(N860="zákl. přenesená",J860,0)</f>
        <v>0</v>
      </c>
      <c r="BH860" s="212">
        <f>IF(N860="sníž. přenesená",J860,0)</f>
        <v>0</v>
      </c>
      <c r="BI860" s="212">
        <f>IF(N860="nulová",J860,0)</f>
        <v>0</v>
      </c>
      <c r="BJ860" s="20" t="s">
        <v>77</v>
      </c>
      <c r="BK860" s="212">
        <f>ROUND(I860*H860,2)</f>
        <v>0</v>
      </c>
      <c r="BL860" s="20" t="s">
        <v>954</v>
      </c>
      <c r="BM860" s="211" t="s">
        <v>960</v>
      </c>
    </row>
    <row r="861" s="2" customFormat="1">
      <c r="A861" s="41"/>
      <c r="B861" s="42"/>
      <c r="C861" s="43"/>
      <c r="D861" s="213" t="s">
        <v>123</v>
      </c>
      <c r="E861" s="43"/>
      <c r="F861" s="214" t="s">
        <v>961</v>
      </c>
      <c r="G861" s="43"/>
      <c r="H861" s="43"/>
      <c r="I861" s="215"/>
      <c r="J861" s="43"/>
      <c r="K861" s="43"/>
      <c r="L861" s="47"/>
      <c r="M861" s="216"/>
      <c r="N861" s="217"/>
      <c r="O861" s="87"/>
      <c r="P861" s="87"/>
      <c r="Q861" s="87"/>
      <c r="R861" s="87"/>
      <c r="S861" s="87"/>
      <c r="T861" s="88"/>
      <c r="U861" s="41"/>
      <c r="V861" s="41"/>
      <c r="W861" s="41"/>
      <c r="X861" s="41"/>
      <c r="Y861" s="41"/>
      <c r="Z861" s="41"/>
      <c r="AA861" s="41"/>
      <c r="AB861" s="41"/>
      <c r="AC861" s="41"/>
      <c r="AD861" s="41"/>
      <c r="AE861" s="41"/>
      <c r="AT861" s="20" t="s">
        <v>123</v>
      </c>
      <c r="AU861" s="20" t="s">
        <v>79</v>
      </c>
    </row>
    <row r="862" s="12" customFormat="1" ht="22.8" customHeight="1">
      <c r="A862" s="12"/>
      <c r="B862" s="184"/>
      <c r="C862" s="185"/>
      <c r="D862" s="186" t="s">
        <v>71</v>
      </c>
      <c r="E862" s="198" t="s">
        <v>962</v>
      </c>
      <c r="F862" s="198" t="s">
        <v>963</v>
      </c>
      <c r="G862" s="185"/>
      <c r="H862" s="185"/>
      <c r="I862" s="188"/>
      <c r="J862" s="199">
        <f>BK862</f>
        <v>0</v>
      </c>
      <c r="K862" s="185"/>
      <c r="L862" s="190"/>
      <c r="M862" s="191"/>
      <c r="N862" s="192"/>
      <c r="O862" s="192"/>
      <c r="P862" s="193">
        <f>SUM(P863:P868)</f>
        <v>0</v>
      </c>
      <c r="Q862" s="192"/>
      <c r="R862" s="193">
        <f>SUM(R863:R868)</f>
        <v>0</v>
      </c>
      <c r="S862" s="192"/>
      <c r="T862" s="194">
        <f>SUM(T863:T868)</f>
        <v>0</v>
      </c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R862" s="195" t="s">
        <v>152</v>
      </c>
      <c r="AT862" s="196" t="s">
        <v>71</v>
      </c>
      <c r="AU862" s="196" t="s">
        <v>77</v>
      </c>
      <c r="AY862" s="195" t="s">
        <v>115</v>
      </c>
      <c r="BK862" s="197">
        <f>SUM(BK863:BK868)</f>
        <v>0</v>
      </c>
    </row>
    <row r="863" s="2" customFormat="1" ht="16.5" customHeight="1">
      <c r="A863" s="41"/>
      <c r="B863" s="42"/>
      <c r="C863" s="200" t="s">
        <v>964</v>
      </c>
      <c r="D863" s="200" t="s">
        <v>117</v>
      </c>
      <c r="E863" s="201" t="s">
        <v>965</v>
      </c>
      <c r="F863" s="202" t="s">
        <v>966</v>
      </c>
      <c r="G863" s="203" t="s">
        <v>953</v>
      </c>
      <c r="H863" s="204">
        <v>1</v>
      </c>
      <c r="I863" s="205"/>
      <c r="J863" s="206">
        <f>ROUND(I863*H863,2)</f>
        <v>0</v>
      </c>
      <c r="K863" s="202" t="s">
        <v>129</v>
      </c>
      <c r="L863" s="47"/>
      <c r="M863" s="207" t="s">
        <v>19</v>
      </c>
      <c r="N863" s="208" t="s">
        <v>43</v>
      </c>
      <c r="O863" s="87"/>
      <c r="P863" s="209">
        <f>O863*H863</f>
        <v>0</v>
      </c>
      <c r="Q863" s="209">
        <v>0</v>
      </c>
      <c r="R863" s="209">
        <f>Q863*H863</f>
        <v>0</v>
      </c>
      <c r="S863" s="209">
        <v>0</v>
      </c>
      <c r="T863" s="210">
        <f>S863*H863</f>
        <v>0</v>
      </c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R863" s="211" t="s">
        <v>954</v>
      </c>
      <c r="AT863" s="211" t="s">
        <v>117</v>
      </c>
      <c r="AU863" s="211" t="s">
        <v>79</v>
      </c>
      <c r="AY863" s="20" t="s">
        <v>115</v>
      </c>
      <c r="BE863" s="212">
        <f>IF(N863="základní",J863,0)</f>
        <v>0</v>
      </c>
      <c r="BF863" s="212">
        <f>IF(N863="snížená",J863,0)</f>
        <v>0</v>
      </c>
      <c r="BG863" s="212">
        <f>IF(N863="zákl. přenesená",J863,0)</f>
        <v>0</v>
      </c>
      <c r="BH863" s="212">
        <f>IF(N863="sníž. přenesená",J863,0)</f>
        <v>0</v>
      </c>
      <c r="BI863" s="212">
        <f>IF(N863="nulová",J863,0)</f>
        <v>0</v>
      </c>
      <c r="BJ863" s="20" t="s">
        <v>77</v>
      </c>
      <c r="BK863" s="212">
        <f>ROUND(I863*H863,2)</f>
        <v>0</v>
      </c>
      <c r="BL863" s="20" t="s">
        <v>954</v>
      </c>
      <c r="BM863" s="211" t="s">
        <v>967</v>
      </c>
    </row>
    <row r="864" s="2" customFormat="1">
      <c r="A864" s="41"/>
      <c r="B864" s="42"/>
      <c r="C864" s="43"/>
      <c r="D864" s="213" t="s">
        <v>123</v>
      </c>
      <c r="E864" s="43"/>
      <c r="F864" s="214" t="s">
        <v>966</v>
      </c>
      <c r="G864" s="43"/>
      <c r="H864" s="43"/>
      <c r="I864" s="215"/>
      <c r="J864" s="43"/>
      <c r="K864" s="43"/>
      <c r="L864" s="47"/>
      <c r="M864" s="216"/>
      <c r="N864" s="217"/>
      <c r="O864" s="87"/>
      <c r="P864" s="87"/>
      <c r="Q864" s="87"/>
      <c r="R864" s="87"/>
      <c r="S864" s="87"/>
      <c r="T864" s="88"/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T864" s="20" t="s">
        <v>123</v>
      </c>
      <c r="AU864" s="20" t="s">
        <v>79</v>
      </c>
    </row>
    <row r="865" s="2" customFormat="1">
      <c r="A865" s="41"/>
      <c r="B865" s="42"/>
      <c r="C865" s="43"/>
      <c r="D865" s="218" t="s">
        <v>132</v>
      </c>
      <c r="E865" s="43"/>
      <c r="F865" s="219" t="s">
        <v>968</v>
      </c>
      <c r="G865" s="43"/>
      <c r="H865" s="43"/>
      <c r="I865" s="215"/>
      <c r="J865" s="43"/>
      <c r="K865" s="43"/>
      <c r="L865" s="47"/>
      <c r="M865" s="216"/>
      <c r="N865" s="217"/>
      <c r="O865" s="87"/>
      <c r="P865" s="87"/>
      <c r="Q865" s="87"/>
      <c r="R865" s="87"/>
      <c r="S865" s="87"/>
      <c r="T865" s="88"/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T865" s="20" t="s">
        <v>132</v>
      </c>
      <c r="AU865" s="20" t="s">
        <v>79</v>
      </c>
    </row>
    <row r="866" s="2" customFormat="1" ht="16.5" customHeight="1">
      <c r="A866" s="41"/>
      <c r="B866" s="42"/>
      <c r="C866" s="200" t="s">
        <v>969</v>
      </c>
      <c r="D866" s="200" t="s">
        <v>117</v>
      </c>
      <c r="E866" s="201" t="s">
        <v>970</v>
      </c>
      <c r="F866" s="202" t="s">
        <v>971</v>
      </c>
      <c r="G866" s="203" t="s">
        <v>953</v>
      </c>
      <c r="H866" s="204">
        <v>1</v>
      </c>
      <c r="I866" s="205"/>
      <c r="J866" s="206">
        <f>ROUND(I866*H866,2)</f>
        <v>0</v>
      </c>
      <c r="K866" s="202" t="s">
        <v>129</v>
      </c>
      <c r="L866" s="47"/>
      <c r="M866" s="207" t="s">
        <v>19</v>
      </c>
      <c r="N866" s="208" t="s">
        <v>43</v>
      </c>
      <c r="O866" s="87"/>
      <c r="P866" s="209">
        <f>O866*H866</f>
        <v>0</v>
      </c>
      <c r="Q866" s="209">
        <v>0</v>
      </c>
      <c r="R866" s="209">
        <f>Q866*H866</f>
        <v>0</v>
      </c>
      <c r="S866" s="209">
        <v>0</v>
      </c>
      <c r="T866" s="210">
        <f>S866*H866</f>
        <v>0</v>
      </c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R866" s="211" t="s">
        <v>954</v>
      </c>
      <c r="AT866" s="211" t="s">
        <v>117</v>
      </c>
      <c r="AU866" s="211" t="s">
        <v>79</v>
      </c>
      <c r="AY866" s="20" t="s">
        <v>115</v>
      </c>
      <c r="BE866" s="212">
        <f>IF(N866="základní",J866,0)</f>
        <v>0</v>
      </c>
      <c r="BF866" s="212">
        <f>IF(N866="snížená",J866,0)</f>
        <v>0</v>
      </c>
      <c r="BG866" s="212">
        <f>IF(N866="zákl. přenesená",J866,0)</f>
        <v>0</v>
      </c>
      <c r="BH866" s="212">
        <f>IF(N866="sníž. přenesená",J866,0)</f>
        <v>0</v>
      </c>
      <c r="BI866" s="212">
        <f>IF(N866="nulová",J866,0)</f>
        <v>0</v>
      </c>
      <c r="BJ866" s="20" t="s">
        <v>77</v>
      </c>
      <c r="BK866" s="212">
        <f>ROUND(I866*H866,2)</f>
        <v>0</v>
      </c>
      <c r="BL866" s="20" t="s">
        <v>954</v>
      </c>
      <c r="BM866" s="211" t="s">
        <v>972</v>
      </c>
    </row>
    <row r="867" s="2" customFormat="1">
      <c r="A867" s="41"/>
      <c r="B867" s="42"/>
      <c r="C867" s="43"/>
      <c r="D867" s="213" t="s">
        <v>123</v>
      </c>
      <c r="E867" s="43"/>
      <c r="F867" s="214" t="s">
        <v>971</v>
      </c>
      <c r="G867" s="43"/>
      <c r="H867" s="43"/>
      <c r="I867" s="215"/>
      <c r="J867" s="43"/>
      <c r="K867" s="43"/>
      <c r="L867" s="47"/>
      <c r="M867" s="216"/>
      <c r="N867" s="217"/>
      <c r="O867" s="87"/>
      <c r="P867" s="87"/>
      <c r="Q867" s="87"/>
      <c r="R867" s="87"/>
      <c r="S867" s="87"/>
      <c r="T867" s="88"/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T867" s="20" t="s">
        <v>123</v>
      </c>
      <c r="AU867" s="20" t="s">
        <v>79</v>
      </c>
    </row>
    <row r="868" s="2" customFormat="1">
      <c r="A868" s="41"/>
      <c r="B868" s="42"/>
      <c r="C868" s="43"/>
      <c r="D868" s="218" t="s">
        <v>132</v>
      </c>
      <c r="E868" s="43"/>
      <c r="F868" s="219" t="s">
        <v>973</v>
      </c>
      <c r="G868" s="43"/>
      <c r="H868" s="43"/>
      <c r="I868" s="215"/>
      <c r="J868" s="43"/>
      <c r="K868" s="43"/>
      <c r="L868" s="47"/>
      <c r="M868" s="216"/>
      <c r="N868" s="217"/>
      <c r="O868" s="87"/>
      <c r="P868" s="87"/>
      <c r="Q868" s="87"/>
      <c r="R868" s="87"/>
      <c r="S868" s="87"/>
      <c r="T868" s="88"/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T868" s="20" t="s">
        <v>132</v>
      </c>
      <c r="AU868" s="20" t="s">
        <v>79</v>
      </c>
    </row>
    <row r="869" s="12" customFormat="1" ht="22.8" customHeight="1">
      <c r="A869" s="12"/>
      <c r="B869" s="184"/>
      <c r="C869" s="185"/>
      <c r="D869" s="186" t="s">
        <v>71</v>
      </c>
      <c r="E869" s="198" t="s">
        <v>974</v>
      </c>
      <c r="F869" s="198" t="s">
        <v>975</v>
      </c>
      <c r="G869" s="185"/>
      <c r="H869" s="185"/>
      <c r="I869" s="188"/>
      <c r="J869" s="199">
        <f>BK869</f>
        <v>0</v>
      </c>
      <c r="K869" s="185"/>
      <c r="L869" s="190"/>
      <c r="M869" s="191"/>
      <c r="N869" s="192"/>
      <c r="O869" s="192"/>
      <c r="P869" s="193">
        <f>SUM(P870:P872)</f>
        <v>0</v>
      </c>
      <c r="Q869" s="192"/>
      <c r="R869" s="193">
        <f>SUM(R870:R872)</f>
        <v>0</v>
      </c>
      <c r="S869" s="192"/>
      <c r="T869" s="194">
        <f>SUM(T870:T872)</f>
        <v>0</v>
      </c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R869" s="195" t="s">
        <v>152</v>
      </c>
      <c r="AT869" s="196" t="s">
        <v>71</v>
      </c>
      <c r="AU869" s="196" t="s">
        <v>77</v>
      </c>
      <c r="AY869" s="195" t="s">
        <v>115</v>
      </c>
      <c r="BK869" s="197">
        <f>SUM(BK870:BK872)</f>
        <v>0</v>
      </c>
    </row>
    <row r="870" s="2" customFormat="1" ht="16.5" customHeight="1">
      <c r="A870" s="41"/>
      <c r="B870" s="42"/>
      <c r="C870" s="200" t="s">
        <v>976</v>
      </c>
      <c r="D870" s="200" t="s">
        <v>117</v>
      </c>
      <c r="E870" s="201" t="s">
        <v>977</v>
      </c>
      <c r="F870" s="202" t="s">
        <v>975</v>
      </c>
      <c r="G870" s="203" t="s">
        <v>953</v>
      </c>
      <c r="H870" s="204">
        <v>1</v>
      </c>
      <c r="I870" s="205"/>
      <c r="J870" s="206">
        <f>ROUND(I870*H870,2)</f>
        <v>0</v>
      </c>
      <c r="K870" s="202" t="s">
        <v>129</v>
      </c>
      <c r="L870" s="47"/>
      <c r="M870" s="207" t="s">
        <v>19</v>
      </c>
      <c r="N870" s="208" t="s">
        <v>43</v>
      </c>
      <c r="O870" s="87"/>
      <c r="P870" s="209">
        <f>O870*H870</f>
        <v>0</v>
      </c>
      <c r="Q870" s="209">
        <v>0</v>
      </c>
      <c r="R870" s="209">
        <f>Q870*H870</f>
        <v>0</v>
      </c>
      <c r="S870" s="209">
        <v>0</v>
      </c>
      <c r="T870" s="210">
        <f>S870*H870</f>
        <v>0</v>
      </c>
      <c r="U870" s="41"/>
      <c r="V870" s="41"/>
      <c r="W870" s="41"/>
      <c r="X870" s="41"/>
      <c r="Y870" s="41"/>
      <c r="Z870" s="41"/>
      <c r="AA870" s="41"/>
      <c r="AB870" s="41"/>
      <c r="AC870" s="41"/>
      <c r="AD870" s="41"/>
      <c r="AE870" s="41"/>
      <c r="AR870" s="211" t="s">
        <v>954</v>
      </c>
      <c r="AT870" s="211" t="s">
        <v>117</v>
      </c>
      <c r="AU870" s="211" t="s">
        <v>79</v>
      </c>
      <c r="AY870" s="20" t="s">
        <v>115</v>
      </c>
      <c r="BE870" s="212">
        <f>IF(N870="základní",J870,0)</f>
        <v>0</v>
      </c>
      <c r="BF870" s="212">
        <f>IF(N870="snížená",J870,0)</f>
        <v>0</v>
      </c>
      <c r="BG870" s="212">
        <f>IF(N870="zákl. přenesená",J870,0)</f>
        <v>0</v>
      </c>
      <c r="BH870" s="212">
        <f>IF(N870="sníž. přenesená",J870,0)</f>
        <v>0</v>
      </c>
      <c r="BI870" s="212">
        <f>IF(N870="nulová",J870,0)</f>
        <v>0</v>
      </c>
      <c r="BJ870" s="20" t="s">
        <v>77</v>
      </c>
      <c r="BK870" s="212">
        <f>ROUND(I870*H870,2)</f>
        <v>0</v>
      </c>
      <c r="BL870" s="20" t="s">
        <v>954</v>
      </c>
      <c r="BM870" s="211" t="s">
        <v>978</v>
      </c>
    </row>
    <row r="871" s="2" customFormat="1">
      <c r="A871" s="41"/>
      <c r="B871" s="42"/>
      <c r="C871" s="43"/>
      <c r="D871" s="213" t="s">
        <v>123</v>
      </c>
      <c r="E871" s="43"/>
      <c r="F871" s="214" t="s">
        <v>975</v>
      </c>
      <c r="G871" s="43"/>
      <c r="H871" s="43"/>
      <c r="I871" s="215"/>
      <c r="J871" s="43"/>
      <c r="K871" s="43"/>
      <c r="L871" s="47"/>
      <c r="M871" s="216"/>
      <c r="N871" s="217"/>
      <c r="O871" s="87"/>
      <c r="P871" s="87"/>
      <c r="Q871" s="87"/>
      <c r="R871" s="87"/>
      <c r="S871" s="87"/>
      <c r="T871" s="88"/>
      <c r="U871" s="41"/>
      <c r="V871" s="41"/>
      <c r="W871" s="41"/>
      <c r="X871" s="41"/>
      <c r="Y871" s="41"/>
      <c r="Z871" s="41"/>
      <c r="AA871" s="41"/>
      <c r="AB871" s="41"/>
      <c r="AC871" s="41"/>
      <c r="AD871" s="41"/>
      <c r="AE871" s="41"/>
      <c r="AT871" s="20" t="s">
        <v>123</v>
      </c>
      <c r="AU871" s="20" t="s">
        <v>79</v>
      </c>
    </row>
    <row r="872" s="2" customFormat="1">
      <c r="A872" s="41"/>
      <c r="B872" s="42"/>
      <c r="C872" s="43"/>
      <c r="D872" s="218" t="s">
        <v>132</v>
      </c>
      <c r="E872" s="43"/>
      <c r="F872" s="219" t="s">
        <v>979</v>
      </c>
      <c r="G872" s="43"/>
      <c r="H872" s="43"/>
      <c r="I872" s="215"/>
      <c r="J872" s="43"/>
      <c r="K872" s="43"/>
      <c r="L872" s="47"/>
      <c r="M872" s="216"/>
      <c r="N872" s="217"/>
      <c r="O872" s="87"/>
      <c r="P872" s="87"/>
      <c r="Q872" s="87"/>
      <c r="R872" s="87"/>
      <c r="S872" s="87"/>
      <c r="T872" s="88"/>
      <c r="U872" s="41"/>
      <c r="V872" s="41"/>
      <c r="W872" s="41"/>
      <c r="X872" s="41"/>
      <c r="Y872" s="41"/>
      <c r="Z872" s="41"/>
      <c r="AA872" s="41"/>
      <c r="AB872" s="41"/>
      <c r="AC872" s="41"/>
      <c r="AD872" s="41"/>
      <c r="AE872" s="41"/>
      <c r="AT872" s="20" t="s">
        <v>132</v>
      </c>
      <c r="AU872" s="20" t="s">
        <v>79</v>
      </c>
    </row>
    <row r="873" s="12" customFormat="1" ht="22.8" customHeight="1">
      <c r="A873" s="12"/>
      <c r="B873" s="184"/>
      <c r="C873" s="185"/>
      <c r="D873" s="186" t="s">
        <v>71</v>
      </c>
      <c r="E873" s="198" t="s">
        <v>980</v>
      </c>
      <c r="F873" s="198" t="s">
        <v>981</v>
      </c>
      <c r="G873" s="185"/>
      <c r="H873" s="185"/>
      <c r="I873" s="188"/>
      <c r="J873" s="199">
        <f>BK873</f>
        <v>0</v>
      </c>
      <c r="K873" s="185"/>
      <c r="L873" s="190"/>
      <c r="M873" s="191"/>
      <c r="N873" s="192"/>
      <c r="O873" s="192"/>
      <c r="P873" s="193">
        <f>SUM(P874:P876)</f>
        <v>0</v>
      </c>
      <c r="Q873" s="192"/>
      <c r="R873" s="193">
        <f>SUM(R874:R876)</f>
        <v>0</v>
      </c>
      <c r="S873" s="192"/>
      <c r="T873" s="194">
        <f>SUM(T874:T876)</f>
        <v>0</v>
      </c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R873" s="195" t="s">
        <v>152</v>
      </c>
      <c r="AT873" s="196" t="s">
        <v>71</v>
      </c>
      <c r="AU873" s="196" t="s">
        <v>77</v>
      </c>
      <c r="AY873" s="195" t="s">
        <v>115</v>
      </c>
      <c r="BK873" s="197">
        <f>SUM(BK874:BK876)</f>
        <v>0</v>
      </c>
    </row>
    <row r="874" s="2" customFormat="1" ht="16.5" customHeight="1">
      <c r="A874" s="41"/>
      <c r="B874" s="42"/>
      <c r="C874" s="200" t="s">
        <v>982</v>
      </c>
      <c r="D874" s="200" t="s">
        <v>117</v>
      </c>
      <c r="E874" s="201" t="s">
        <v>983</v>
      </c>
      <c r="F874" s="202" t="s">
        <v>984</v>
      </c>
      <c r="G874" s="203" t="s">
        <v>953</v>
      </c>
      <c r="H874" s="204">
        <v>1</v>
      </c>
      <c r="I874" s="205"/>
      <c r="J874" s="206">
        <f>ROUND(I874*H874,2)</f>
        <v>0</v>
      </c>
      <c r="K874" s="202" t="s">
        <v>129</v>
      </c>
      <c r="L874" s="47"/>
      <c r="M874" s="207" t="s">
        <v>19</v>
      </c>
      <c r="N874" s="208" t="s">
        <v>43</v>
      </c>
      <c r="O874" s="87"/>
      <c r="P874" s="209">
        <f>O874*H874</f>
        <v>0</v>
      </c>
      <c r="Q874" s="209">
        <v>0</v>
      </c>
      <c r="R874" s="209">
        <f>Q874*H874</f>
        <v>0</v>
      </c>
      <c r="S874" s="209">
        <v>0</v>
      </c>
      <c r="T874" s="210">
        <f>S874*H874</f>
        <v>0</v>
      </c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R874" s="211" t="s">
        <v>954</v>
      </c>
      <c r="AT874" s="211" t="s">
        <v>117</v>
      </c>
      <c r="AU874" s="211" t="s">
        <v>79</v>
      </c>
      <c r="AY874" s="20" t="s">
        <v>115</v>
      </c>
      <c r="BE874" s="212">
        <f>IF(N874="základní",J874,0)</f>
        <v>0</v>
      </c>
      <c r="BF874" s="212">
        <f>IF(N874="snížená",J874,0)</f>
        <v>0</v>
      </c>
      <c r="BG874" s="212">
        <f>IF(N874="zákl. přenesená",J874,0)</f>
        <v>0</v>
      </c>
      <c r="BH874" s="212">
        <f>IF(N874="sníž. přenesená",J874,0)</f>
        <v>0</v>
      </c>
      <c r="BI874" s="212">
        <f>IF(N874="nulová",J874,0)</f>
        <v>0</v>
      </c>
      <c r="BJ874" s="20" t="s">
        <v>77</v>
      </c>
      <c r="BK874" s="212">
        <f>ROUND(I874*H874,2)</f>
        <v>0</v>
      </c>
      <c r="BL874" s="20" t="s">
        <v>954</v>
      </c>
      <c r="BM874" s="211" t="s">
        <v>985</v>
      </c>
    </row>
    <row r="875" s="2" customFormat="1">
      <c r="A875" s="41"/>
      <c r="B875" s="42"/>
      <c r="C875" s="43"/>
      <c r="D875" s="213" t="s">
        <v>123</v>
      </c>
      <c r="E875" s="43"/>
      <c r="F875" s="214" t="s">
        <v>984</v>
      </c>
      <c r="G875" s="43"/>
      <c r="H875" s="43"/>
      <c r="I875" s="215"/>
      <c r="J875" s="43"/>
      <c r="K875" s="43"/>
      <c r="L875" s="47"/>
      <c r="M875" s="216"/>
      <c r="N875" s="217"/>
      <c r="O875" s="87"/>
      <c r="P875" s="87"/>
      <c r="Q875" s="87"/>
      <c r="R875" s="87"/>
      <c r="S875" s="87"/>
      <c r="T875" s="88"/>
      <c r="U875" s="41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  <c r="AT875" s="20" t="s">
        <v>123</v>
      </c>
      <c r="AU875" s="20" t="s">
        <v>79</v>
      </c>
    </row>
    <row r="876" s="2" customFormat="1">
      <c r="A876" s="41"/>
      <c r="B876" s="42"/>
      <c r="C876" s="43"/>
      <c r="D876" s="218" t="s">
        <v>132</v>
      </c>
      <c r="E876" s="43"/>
      <c r="F876" s="219" t="s">
        <v>986</v>
      </c>
      <c r="G876" s="43"/>
      <c r="H876" s="43"/>
      <c r="I876" s="215"/>
      <c r="J876" s="43"/>
      <c r="K876" s="43"/>
      <c r="L876" s="47"/>
      <c r="M876" s="274"/>
      <c r="N876" s="275"/>
      <c r="O876" s="276"/>
      <c r="P876" s="276"/>
      <c r="Q876" s="276"/>
      <c r="R876" s="276"/>
      <c r="S876" s="276"/>
      <c r="T876" s="277"/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  <c r="AT876" s="20" t="s">
        <v>132</v>
      </c>
      <c r="AU876" s="20" t="s">
        <v>79</v>
      </c>
    </row>
    <row r="877" s="2" customFormat="1" ht="6.96" customHeight="1">
      <c r="A877" s="41"/>
      <c r="B877" s="62"/>
      <c r="C877" s="63"/>
      <c r="D877" s="63"/>
      <c r="E877" s="63"/>
      <c r="F877" s="63"/>
      <c r="G877" s="63"/>
      <c r="H877" s="63"/>
      <c r="I877" s="63"/>
      <c r="J877" s="63"/>
      <c r="K877" s="63"/>
      <c r="L877" s="47"/>
      <c r="M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</row>
  </sheetData>
  <sheetProtection sheet="1" autoFilter="0" formatColumns="0" formatRows="0" objects="1" scenarios="1" spinCount="100000" saltValue="x5HPjM4G04whPFaV3z2W45tN8ImImmlThc+D1YbUisezU1axZvn2jQ3tvOrvxVo90t+rpBiQs1PJEAYx1dOoWw==" hashValue="4ss9/v9fSnwce1qgmqWV8w+jL62rMA+k0KmRLN37pjkBffFFooI2ILfL/YG0RLRwFUNOlnEsoJOm8Q0wIJvH/g==" algorithmName="SHA-512" password="CC35"/>
  <autoFilter ref="C87:K876"/>
  <mergeCells count="6">
    <mergeCell ref="E7:H7"/>
    <mergeCell ref="E16:H16"/>
    <mergeCell ref="E25:H25"/>
    <mergeCell ref="E46:H46"/>
    <mergeCell ref="E80:H80"/>
    <mergeCell ref="L2:V2"/>
  </mergeCells>
  <hyperlinks>
    <hyperlink ref="F96" r:id="rId1" display="https://podminky.urs.cz/item/CS_URS_2024_01/619996117"/>
    <hyperlink ref="F100" r:id="rId2" display="https://podminky.urs.cz/item/CS_URS_2024_01/619996145"/>
    <hyperlink ref="F104" r:id="rId3" display="https://podminky.urs.cz/item/CS_URS_2024_01/622325401"/>
    <hyperlink ref="F135" r:id="rId4" display="https://podminky.urs.cz/item/CS_URS_2024_01/622325403"/>
    <hyperlink ref="F140" r:id="rId5" display="https://podminky.urs.cz/item/CS_URS_2024_01/622325602"/>
    <hyperlink ref="F145" r:id="rId6" display="https://podminky.urs.cz/item/CS_URS_2024_01/629991011"/>
    <hyperlink ref="F298" r:id="rId7" display="https://podminky.urs.cz/item/CS_URS_2024_01/945412112"/>
    <hyperlink ref="F306" r:id="rId8" display="https://podminky.urs.cz/item/CS_URS_2024_01/945421110"/>
    <hyperlink ref="F310" r:id="rId9" display="https://podminky.urs.cz/item/CS_URS_2024_01/946111112"/>
    <hyperlink ref="F314" r:id="rId10" display="https://podminky.urs.cz/item/CS_URS_2024_01/946111114"/>
    <hyperlink ref="F320" r:id="rId11" display="https://podminky.urs.cz/item/CS_URS_2024_01/946111115"/>
    <hyperlink ref="F326" r:id="rId12" display="https://podminky.urs.cz/item/CS_URS_2024_01/946111116"/>
    <hyperlink ref="F330" r:id="rId13" display="https://podminky.urs.cz/item/CS_URS_2024_01/946111212"/>
    <hyperlink ref="F334" r:id="rId14" display="https://podminky.urs.cz/item/CS_URS_2024_01/946111214"/>
    <hyperlink ref="F340" r:id="rId15" display="https://podminky.urs.cz/item/CS_URS_2024_01/946111215"/>
    <hyperlink ref="F346" r:id="rId16" display="https://podminky.urs.cz/item/CS_URS_2024_01/946111216"/>
    <hyperlink ref="F350" r:id="rId17" display="https://podminky.urs.cz/item/CS_URS_2024_01/946111812"/>
    <hyperlink ref="F353" r:id="rId18" display="https://podminky.urs.cz/item/CS_URS_2024_01/946111814"/>
    <hyperlink ref="F356" r:id="rId19" display="https://podminky.urs.cz/item/CS_URS_2024_01/946111815"/>
    <hyperlink ref="F359" r:id="rId20" display="https://podminky.urs.cz/item/CS_URS_2024_01/946111816"/>
    <hyperlink ref="F362" r:id="rId21" display="https://podminky.urs.cz/item/CS_URS_2024_01/949101111"/>
    <hyperlink ref="F370" r:id="rId22" display="https://podminky.urs.cz/item/CS_URS_2024_01/949101112"/>
    <hyperlink ref="F375" r:id="rId23" display="https://podminky.urs.cz/item/CS_URS_2024_01/949121122"/>
    <hyperlink ref="F382" r:id="rId24" display="https://podminky.urs.cz/item/CS_URS_2024_01/949121222"/>
    <hyperlink ref="F389" r:id="rId25" display="https://podminky.urs.cz/item/CS_URS_2024_01/949121822"/>
    <hyperlink ref="F392" r:id="rId26" display="https://podminky.urs.cz/item/CS_URS_2024_01/949321111"/>
    <hyperlink ref="F396" r:id="rId27" display="https://podminky.urs.cz/item/CS_URS_2024_01/949321211"/>
    <hyperlink ref="F400" r:id="rId28" display="https://podminky.urs.cz/item/CS_URS_2024_01/949321811"/>
    <hyperlink ref="F403" r:id="rId29" display="https://podminky.urs.cz/item/CS_URS_2024_01/952902021"/>
    <hyperlink ref="F410" r:id="rId30" display="https://podminky.urs.cz/item/CS_URS_2024_01/952902121"/>
    <hyperlink ref="F418" r:id="rId31" display="https://podminky.urs.cz/item/CS_URS_2024_01/952902221"/>
    <hyperlink ref="F423" r:id="rId32" display="https://podminky.urs.cz/item/CS_URS_2024_01/978019321"/>
    <hyperlink ref="F430" r:id="rId33" display="https://podminky.urs.cz/item/CS_URS_2024_01/978019331"/>
    <hyperlink ref="F435" r:id="rId34" display="https://podminky.urs.cz/item/CS_URS_2024_01/978019341"/>
    <hyperlink ref="F441" r:id="rId35" display="https://podminky.urs.cz/item/CS_URS_2024_01/997013214"/>
    <hyperlink ref="F444" r:id="rId36" display="https://podminky.urs.cz/item/CS_URS_2024_01/997013219"/>
    <hyperlink ref="F448" r:id="rId37" display="https://podminky.urs.cz/item/CS_URS_2024_01/997013501"/>
    <hyperlink ref="F451" r:id="rId38" display="https://podminky.urs.cz/item/CS_URS_2024_01/997013509"/>
    <hyperlink ref="F455" r:id="rId39" display="https://podminky.urs.cz/item/CS_URS_2024_01/997013631"/>
    <hyperlink ref="F459" r:id="rId40" display="https://podminky.urs.cz/item/CS_URS_2024_01/998018003"/>
    <hyperlink ref="F464" r:id="rId41" display="https://podminky.urs.cz/item/CS_URS_2024_01/764002851"/>
    <hyperlink ref="F469" r:id="rId42" display="https://podminky.urs.cz/item/CS_URS_2024_01/764002861"/>
    <hyperlink ref="F476" r:id="rId43" display="https://podminky.urs.cz/item/CS_URS_2024_01/764238445"/>
    <hyperlink ref="F492" r:id="rId44" display="https://podminky.urs.cz/item/CS_URS_2024_01/764531404"/>
    <hyperlink ref="F498" r:id="rId45" display="https://podminky.urs.cz/item/CS_URS_2024_01/764538422"/>
    <hyperlink ref="F502" r:id="rId46" display="https://podminky.urs.cz/item/CS_URS_2024_01/998764312"/>
    <hyperlink ref="F506" r:id="rId47" display="https://podminky.urs.cz/item/CS_URS_2024_01/765111952"/>
    <hyperlink ref="F516" r:id="rId48" display="https://podminky.urs.cz/item/CS_URS_2024_01/765111962"/>
    <hyperlink ref="F528" r:id="rId49" display="https://podminky.urs.cz/item/CS_URS_2024_01/765111981"/>
    <hyperlink ref="F535" r:id="rId50" display="https://podminky.urs.cz/item/CS_URS_2024_01/998765313"/>
    <hyperlink ref="F538" r:id="rId51" display="https://podminky.urs.cz/item/CS_URS_2024_01/998765319"/>
    <hyperlink ref="F542" r:id="rId52" display="https://podminky.urs.cz/item/CS_URS_2024_01/783000125"/>
    <hyperlink ref="F571" r:id="rId53" display="https://podminky.urs.cz/item/CS_URS_2024_01/783301311"/>
    <hyperlink ref="F575" r:id="rId54" display="https://podminky.urs.cz/item/CS_URS_2024_01/783314201"/>
    <hyperlink ref="F579" r:id="rId55" display="https://podminky.urs.cz/item/CS_URS_2024_01/783315101"/>
    <hyperlink ref="F583" r:id="rId56" display="https://podminky.urs.cz/item/CS_URS_2024_01/783317101"/>
    <hyperlink ref="F587" r:id="rId57" display="https://podminky.urs.cz/item/CS_URS_2024_01/783401311"/>
    <hyperlink ref="F599" r:id="rId58" display="https://podminky.urs.cz/item/CS_URS_2024_01/783406811"/>
    <hyperlink ref="F606" r:id="rId59" display="https://podminky.urs.cz/item/CS_URS_2024_01/783414201"/>
    <hyperlink ref="F618" r:id="rId60" display="https://podminky.urs.cz/item/CS_URS_2024_01/783415101"/>
    <hyperlink ref="F630" r:id="rId61" display="https://podminky.urs.cz/item/CS_URS_2024_01/783417101"/>
    <hyperlink ref="F642" r:id="rId62" display="https://podminky.urs.cz/item/CS_URS_2024_01/783601713"/>
    <hyperlink ref="F646" r:id="rId63" display="https://podminky.urs.cz/item/CS_URS_2024_01/783601775"/>
    <hyperlink ref="F655" r:id="rId64" display="https://podminky.urs.cz/item/CS_URS_2024_01/783606864"/>
    <hyperlink ref="F659" r:id="rId65" display="https://podminky.urs.cz/item/CS_URS_2024_01/783606879"/>
    <hyperlink ref="F668" r:id="rId66" display="https://podminky.urs.cz/item/CS_URS_2024_01/783614651"/>
    <hyperlink ref="F672" r:id="rId67" display="https://podminky.urs.cz/item/CS_URS_2024_01/783614681"/>
    <hyperlink ref="F681" r:id="rId68" display="https://podminky.urs.cz/item/CS_URS_2024_01/783617611"/>
    <hyperlink ref="F685" r:id="rId69" display="https://podminky.urs.cz/item/CS_URS_2024_01/783617671"/>
    <hyperlink ref="F694" r:id="rId70" display="https://podminky.urs.cz/item/CS_URS_2024_01/783801203"/>
    <hyperlink ref="F722" r:id="rId71" display="https://podminky.urs.cz/item/CS_URS_2024_01/783822211"/>
    <hyperlink ref="F727" r:id="rId72" display="https://podminky.urs.cz/item/CS_URS_2024_01/783823133"/>
    <hyperlink ref="F779" r:id="rId73" display="https://podminky.urs.cz/item/CS_URS_2024_01/783823163"/>
    <hyperlink ref="F788" r:id="rId74" display="https://podminky.urs.cz/item/CS_URS_2024_01/783823173"/>
    <hyperlink ref="F805" r:id="rId75" display="https://podminky.urs.cz/item/CS_URS_2024_01/783823183"/>
    <hyperlink ref="F837" r:id="rId76" display="https://podminky.urs.cz/item/CS_URS_2024_01/783827423"/>
    <hyperlink ref="F841" r:id="rId77" display="https://podminky.urs.cz/item/CS_URS_2024_01/783827443"/>
    <hyperlink ref="F845" r:id="rId78" display="https://podminky.urs.cz/item/CS_URS_2024_01/783827463"/>
    <hyperlink ref="F849" r:id="rId79" display="https://podminky.urs.cz/item/CS_URS_2024_01/783827483"/>
    <hyperlink ref="F853" r:id="rId80" display="https://podminky.urs.cz/item/CS_URS_2024_01/783897607"/>
    <hyperlink ref="F859" r:id="rId81" display="https://podminky.urs.cz/item/CS_URS_2024_01/030001000"/>
    <hyperlink ref="F865" r:id="rId82" display="https://podminky.urs.cz/item/CS_URS_2024_01/062002000"/>
    <hyperlink ref="F868" r:id="rId83" display="https://podminky.urs.cz/item/CS_URS_2024_01/063002000"/>
    <hyperlink ref="F872" r:id="rId84" display="https://podminky.urs.cz/item/CS_URS_2024_01/070001000"/>
    <hyperlink ref="F876" r:id="rId85" display="https://podminky.urs.cz/item/CS_URS_2024_01/09140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78" customWidth="1"/>
    <col min="2" max="2" width="1.667969" style="278" customWidth="1"/>
    <col min="3" max="4" width="5" style="278" customWidth="1"/>
    <col min="5" max="5" width="11.66016" style="278" customWidth="1"/>
    <col min="6" max="6" width="9.160156" style="278" customWidth="1"/>
    <col min="7" max="7" width="5" style="278" customWidth="1"/>
    <col min="8" max="8" width="77.83203" style="278" customWidth="1"/>
    <col min="9" max="10" width="20" style="278" customWidth="1"/>
    <col min="11" max="11" width="1.667969" style="278" customWidth="1"/>
  </cols>
  <sheetData>
    <row r="1" s="1" customFormat="1" ht="37.5" customHeight="1"/>
    <row r="2" s="1" customFormat="1" ht="7.5" customHeight="1">
      <c r="B2" s="279"/>
      <c r="C2" s="280"/>
      <c r="D2" s="280"/>
      <c r="E2" s="280"/>
      <c r="F2" s="280"/>
      <c r="G2" s="280"/>
      <c r="H2" s="280"/>
      <c r="I2" s="280"/>
      <c r="J2" s="280"/>
      <c r="K2" s="281"/>
    </row>
    <row r="3" s="17" customFormat="1" ht="45" customHeight="1">
      <c r="B3" s="282"/>
      <c r="C3" s="283" t="s">
        <v>987</v>
      </c>
      <c r="D3" s="283"/>
      <c r="E3" s="283"/>
      <c r="F3" s="283"/>
      <c r="G3" s="283"/>
      <c r="H3" s="283"/>
      <c r="I3" s="283"/>
      <c r="J3" s="283"/>
      <c r="K3" s="284"/>
    </row>
    <row r="4" s="1" customFormat="1" ht="25.5" customHeight="1">
      <c r="B4" s="285"/>
      <c r="C4" s="286" t="s">
        <v>988</v>
      </c>
      <c r="D4" s="286"/>
      <c r="E4" s="286"/>
      <c r="F4" s="286"/>
      <c r="G4" s="286"/>
      <c r="H4" s="286"/>
      <c r="I4" s="286"/>
      <c r="J4" s="286"/>
      <c r="K4" s="287"/>
    </row>
    <row r="5" s="1" customFormat="1" ht="5.25" customHeight="1">
      <c r="B5" s="285"/>
      <c r="C5" s="288"/>
      <c r="D5" s="288"/>
      <c r="E5" s="288"/>
      <c r="F5" s="288"/>
      <c r="G5" s="288"/>
      <c r="H5" s="288"/>
      <c r="I5" s="288"/>
      <c r="J5" s="288"/>
      <c r="K5" s="287"/>
    </row>
    <row r="6" s="1" customFormat="1" ht="15" customHeight="1">
      <c r="B6" s="285"/>
      <c r="C6" s="289" t="s">
        <v>989</v>
      </c>
      <c r="D6" s="289"/>
      <c r="E6" s="289"/>
      <c r="F6" s="289"/>
      <c r="G6" s="289"/>
      <c r="H6" s="289"/>
      <c r="I6" s="289"/>
      <c r="J6" s="289"/>
      <c r="K6" s="287"/>
    </row>
    <row r="7" s="1" customFormat="1" ht="15" customHeight="1">
      <c r="B7" s="290"/>
      <c r="C7" s="289" t="s">
        <v>990</v>
      </c>
      <c r="D7" s="289"/>
      <c r="E7" s="289"/>
      <c r="F7" s="289"/>
      <c r="G7" s="289"/>
      <c r="H7" s="289"/>
      <c r="I7" s="289"/>
      <c r="J7" s="289"/>
      <c r="K7" s="287"/>
    </row>
    <row r="8" s="1" customFormat="1" ht="12.75" customHeight="1">
      <c r="B8" s="290"/>
      <c r="C8" s="289"/>
      <c r="D8" s="289"/>
      <c r="E8" s="289"/>
      <c r="F8" s="289"/>
      <c r="G8" s="289"/>
      <c r="H8" s="289"/>
      <c r="I8" s="289"/>
      <c r="J8" s="289"/>
      <c r="K8" s="287"/>
    </row>
    <row r="9" s="1" customFormat="1" ht="15" customHeight="1">
      <c r="B9" s="290"/>
      <c r="C9" s="289" t="s">
        <v>991</v>
      </c>
      <c r="D9" s="289"/>
      <c r="E9" s="289"/>
      <c r="F9" s="289"/>
      <c r="G9" s="289"/>
      <c r="H9" s="289"/>
      <c r="I9" s="289"/>
      <c r="J9" s="289"/>
      <c r="K9" s="287"/>
    </row>
    <row r="10" s="1" customFormat="1" ht="15" customHeight="1">
      <c r="B10" s="290"/>
      <c r="C10" s="289"/>
      <c r="D10" s="289" t="s">
        <v>992</v>
      </c>
      <c r="E10" s="289"/>
      <c r="F10" s="289"/>
      <c r="G10" s="289"/>
      <c r="H10" s="289"/>
      <c r="I10" s="289"/>
      <c r="J10" s="289"/>
      <c r="K10" s="287"/>
    </row>
    <row r="11" s="1" customFormat="1" ht="15" customHeight="1">
      <c r="B11" s="290"/>
      <c r="C11" s="291"/>
      <c r="D11" s="289" t="s">
        <v>993</v>
      </c>
      <c r="E11" s="289"/>
      <c r="F11" s="289"/>
      <c r="G11" s="289"/>
      <c r="H11" s="289"/>
      <c r="I11" s="289"/>
      <c r="J11" s="289"/>
      <c r="K11" s="287"/>
    </row>
    <row r="12" s="1" customFormat="1" ht="15" customHeight="1">
      <c r="B12" s="290"/>
      <c r="C12" s="291"/>
      <c r="D12" s="289"/>
      <c r="E12" s="289"/>
      <c r="F12" s="289"/>
      <c r="G12" s="289"/>
      <c r="H12" s="289"/>
      <c r="I12" s="289"/>
      <c r="J12" s="289"/>
      <c r="K12" s="287"/>
    </row>
    <row r="13" s="1" customFormat="1" ht="15" customHeight="1">
      <c r="B13" s="290"/>
      <c r="C13" s="291"/>
      <c r="D13" s="292" t="s">
        <v>994</v>
      </c>
      <c r="E13" s="289"/>
      <c r="F13" s="289"/>
      <c r="G13" s="289"/>
      <c r="H13" s="289"/>
      <c r="I13" s="289"/>
      <c r="J13" s="289"/>
      <c r="K13" s="287"/>
    </row>
    <row r="14" s="1" customFormat="1" ht="12.75" customHeight="1">
      <c r="B14" s="290"/>
      <c r="C14" s="291"/>
      <c r="D14" s="291"/>
      <c r="E14" s="291"/>
      <c r="F14" s="291"/>
      <c r="G14" s="291"/>
      <c r="H14" s="291"/>
      <c r="I14" s="291"/>
      <c r="J14" s="291"/>
      <c r="K14" s="287"/>
    </row>
    <row r="15" s="1" customFormat="1" ht="15" customHeight="1">
      <c r="B15" s="290"/>
      <c r="C15" s="291"/>
      <c r="D15" s="289" t="s">
        <v>995</v>
      </c>
      <c r="E15" s="289"/>
      <c r="F15" s="289"/>
      <c r="G15" s="289"/>
      <c r="H15" s="289"/>
      <c r="I15" s="289"/>
      <c r="J15" s="289"/>
      <c r="K15" s="287"/>
    </row>
    <row r="16" s="1" customFormat="1" ht="15" customHeight="1">
      <c r="B16" s="290"/>
      <c r="C16" s="291"/>
      <c r="D16" s="289" t="s">
        <v>996</v>
      </c>
      <c r="E16" s="289"/>
      <c r="F16" s="289"/>
      <c r="G16" s="289"/>
      <c r="H16" s="289"/>
      <c r="I16" s="289"/>
      <c r="J16" s="289"/>
      <c r="K16" s="287"/>
    </row>
    <row r="17" s="1" customFormat="1" ht="15" customHeight="1">
      <c r="B17" s="290"/>
      <c r="C17" s="291"/>
      <c r="D17" s="289" t="s">
        <v>997</v>
      </c>
      <c r="E17" s="289"/>
      <c r="F17" s="289"/>
      <c r="G17" s="289"/>
      <c r="H17" s="289"/>
      <c r="I17" s="289"/>
      <c r="J17" s="289"/>
      <c r="K17" s="287"/>
    </row>
    <row r="18" s="1" customFormat="1" ht="15" customHeight="1">
      <c r="B18" s="290"/>
      <c r="C18" s="291"/>
      <c r="D18" s="291"/>
      <c r="E18" s="293" t="s">
        <v>76</v>
      </c>
      <c r="F18" s="289" t="s">
        <v>998</v>
      </c>
      <c r="G18" s="289"/>
      <c r="H18" s="289"/>
      <c r="I18" s="289"/>
      <c r="J18" s="289"/>
      <c r="K18" s="287"/>
    </row>
    <row r="19" s="1" customFormat="1" ht="15" customHeight="1">
      <c r="B19" s="290"/>
      <c r="C19" s="291"/>
      <c r="D19" s="291"/>
      <c r="E19" s="293" t="s">
        <v>999</v>
      </c>
      <c r="F19" s="289" t="s">
        <v>1000</v>
      </c>
      <c r="G19" s="289"/>
      <c r="H19" s="289"/>
      <c r="I19" s="289"/>
      <c r="J19" s="289"/>
      <c r="K19" s="287"/>
    </row>
    <row r="20" s="1" customFormat="1" ht="15" customHeight="1">
      <c r="B20" s="290"/>
      <c r="C20" s="291"/>
      <c r="D20" s="291"/>
      <c r="E20" s="293" t="s">
        <v>1001</v>
      </c>
      <c r="F20" s="289" t="s">
        <v>1002</v>
      </c>
      <c r="G20" s="289"/>
      <c r="H20" s="289"/>
      <c r="I20" s="289"/>
      <c r="J20" s="289"/>
      <c r="K20" s="287"/>
    </row>
    <row r="21" s="1" customFormat="1" ht="15" customHeight="1">
      <c r="B21" s="290"/>
      <c r="C21" s="291"/>
      <c r="D21" s="291"/>
      <c r="E21" s="293" t="s">
        <v>1003</v>
      </c>
      <c r="F21" s="289" t="s">
        <v>1004</v>
      </c>
      <c r="G21" s="289"/>
      <c r="H21" s="289"/>
      <c r="I21" s="289"/>
      <c r="J21" s="289"/>
      <c r="K21" s="287"/>
    </row>
    <row r="22" s="1" customFormat="1" ht="15" customHeight="1">
      <c r="B22" s="290"/>
      <c r="C22" s="291"/>
      <c r="D22" s="291"/>
      <c r="E22" s="293" t="s">
        <v>1005</v>
      </c>
      <c r="F22" s="289" t="s">
        <v>1006</v>
      </c>
      <c r="G22" s="289"/>
      <c r="H22" s="289"/>
      <c r="I22" s="289"/>
      <c r="J22" s="289"/>
      <c r="K22" s="287"/>
    </row>
    <row r="23" s="1" customFormat="1" ht="15" customHeight="1">
      <c r="B23" s="290"/>
      <c r="C23" s="291"/>
      <c r="D23" s="291"/>
      <c r="E23" s="293" t="s">
        <v>1007</v>
      </c>
      <c r="F23" s="289" t="s">
        <v>1008</v>
      </c>
      <c r="G23" s="289"/>
      <c r="H23" s="289"/>
      <c r="I23" s="289"/>
      <c r="J23" s="289"/>
      <c r="K23" s="287"/>
    </row>
    <row r="24" s="1" customFormat="1" ht="12.75" customHeight="1">
      <c r="B24" s="290"/>
      <c r="C24" s="291"/>
      <c r="D24" s="291"/>
      <c r="E24" s="291"/>
      <c r="F24" s="291"/>
      <c r="G24" s="291"/>
      <c r="H24" s="291"/>
      <c r="I24" s="291"/>
      <c r="J24" s="291"/>
      <c r="K24" s="287"/>
    </row>
    <row r="25" s="1" customFormat="1" ht="15" customHeight="1">
      <c r="B25" s="290"/>
      <c r="C25" s="289" t="s">
        <v>1009</v>
      </c>
      <c r="D25" s="289"/>
      <c r="E25" s="289"/>
      <c r="F25" s="289"/>
      <c r="G25" s="289"/>
      <c r="H25" s="289"/>
      <c r="I25" s="289"/>
      <c r="J25" s="289"/>
      <c r="K25" s="287"/>
    </row>
    <row r="26" s="1" customFormat="1" ht="15" customHeight="1">
      <c r="B26" s="290"/>
      <c r="C26" s="289" t="s">
        <v>1010</v>
      </c>
      <c r="D26" s="289"/>
      <c r="E26" s="289"/>
      <c r="F26" s="289"/>
      <c r="G26" s="289"/>
      <c r="H26" s="289"/>
      <c r="I26" s="289"/>
      <c r="J26" s="289"/>
      <c r="K26" s="287"/>
    </row>
    <row r="27" s="1" customFormat="1" ht="15" customHeight="1">
      <c r="B27" s="290"/>
      <c r="C27" s="289"/>
      <c r="D27" s="289" t="s">
        <v>1011</v>
      </c>
      <c r="E27" s="289"/>
      <c r="F27" s="289"/>
      <c r="G27" s="289"/>
      <c r="H27" s="289"/>
      <c r="I27" s="289"/>
      <c r="J27" s="289"/>
      <c r="K27" s="287"/>
    </row>
    <row r="28" s="1" customFormat="1" ht="15" customHeight="1">
      <c r="B28" s="290"/>
      <c r="C28" s="291"/>
      <c r="D28" s="289" t="s">
        <v>1012</v>
      </c>
      <c r="E28" s="289"/>
      <c r="F28" s="289"/>
      <c r="G28" s="289"/>
      <c r="H28" s="289"/>
      <c r="I28" s="289"/>
      <c r="J28" s="289"/>
      <c r="K28" s="287"/>
    </row>
    <row r="29" s="1" customFormat="1" ht="12.75" customHeight="1">
      <c r="B29" s="290"/>
      <c r="C29" s="291"/>
      <c r="D29" s="291"/>
      <c r="E29" s="291"/>
      <c r="F29" s="291"/>
      <c r="G29" s="291"/>
      <c r="H29" s="291"/>
      <c r="I29" s="291"/>
      <c r="J29" s="291"/>
      <c r="K29" s="287"/>
    </row>
    <row r="30" s="1" customFormat="1" ht="15" customHeight="1">
      <c r="B30" s="290"/>
      <c r="C30" s="291"/>
      <c r="D30" s="289" t="s">
        <v>1013</v>
      </c>
      <c r="E30" s="289"/>
      <c r="F30" s="289"/>
      <c r="G30" s="289"/>
      <c r="H30" s="289"/>
      <c r="I30" s="289"/>
      <c r="J30" s="289"/>
      <c r="K30" s="287"/>
    </row>
    <row r="31" s="1" customFormat="1" ht="15" customHeight="1">
      <c r="B31" s="290"/>
      <c r="C31" s="291"/>
      <c r="D31" s="289" t="s">
        <v>1014</v>
      </c>
      <c r="E31" s="289"/>
      <c r="F31" s="289"/>
      <c r="G31" s="289"/>
      <c r="H31" s="289"/>
      <c r="I31" s="289"/>
      <c r="J31" s="289"/>
      <c r="K31" s="287"/>
    </row>
    <row r="32" s="1" customFormat="1" ht="12.75" customHeight="1">
      <c r="B32" s="290"/>
      <c r="C32" s="291"/>
      <c r="D32" s="291"/>
      <c r="E32" s="291"/>
      <c r="F32" s="291"/>
      <c r="G32" s="291"/>
      <c r="H32" s="291"/>
      <c r="I32" s="291"/>
      <c r="J32" s="291"/>
      <c r="K32" s="287"/>
    </row>
    <row r="33" s="1" customFormat="1" ht="15" customHeight="1">
      <c r="B33" s="290"/>
      <c r="C33" s="291"/>
      <c r="D33" s="289" t="s">
        <v>1015</v>
      </c>
      <c r="E33" s="289"/>
      <c r="F33" s="289"/>
      <c r="G33" s="289"/>
      <c r="H33" s="289"/>
      <c r="I33" s="289"/>
      <c r="J33" s="289"/>
      <c r="K33" s="287"/>
    </row>
    <row r="34" s="1" customFormat="1" ht="15" customHeight="1">
      <c r="B34" s="290"/>
      <c r="C34" s="291"/>
      <c r="D34" s="289" t="s">
        <v>1016</v>
      </c>
      <c r="E34" s="289"/>
      <c r="F34" s="289"/>
      <c r="G34" s="289"/>
      <c r="H34" s="289"/>
      <c r="I34" s="289"/>
      <c r="J34" s="289"/>
      <c r="K34" s="287"/>
    </row>
    <row r="35" s="1" customFormat="1" ht="15" customHeight="1">
      <c r="B35" s="290"/>
      <c r="C35" s="291"/>
      <c r="D35" s="289" t="s">
        <v>1017</v>
      </c>
      <c r="E35" s="289"/>
      <c r="F35" s="289"/>
      <c r="G35" s="289"/>
      <c r="H35" s="289"/>
      <c r="I35" s="289"/>
      <c r="J35" s="289"/>
      <c r="K35" s="287"/>
    </row>
    <row r="36" s="1" customFormat="1" ht="15" customHeight="1">
      <c r="B36" s="290"/>
      <c r="C36" s="291"/>
      <c r="D36" s="289"/>
      <c r="E36" s="292" t="s">
        <v>101</v>
      </c>
      <c r="F36" s="289"/>
      <c r="G36" s="289" t="s">
        <v>1018</v>
      </c>
      <c r="H36" s="289"/>
      <c r="I36" s="289"/>
      <c r="J36" s="289"/>
      <c r="K36" s="287"/>
    </row>
    <row r="37" s="1" customFormat="1" ht="30.75" customHeight="1">
      <c r="B37" s="290"/>
      <c r="C37" s="291"/>
      <c r="D37" s="289"/>
      <c r="E37" s="292" t="s">
        <v>1019</v>
      </c>
      <c r="F37" s="289"/>
      <c r="G37" s="289" t="s">
        <v>1020</v>
      </c>
      <c r="H37" s="289"/>
      <c r="I37" s="289"/>
      <c r="J37" s="289"/>
      <c r="K37" s="287"/>
    </row>
    <row r="38" s="1" customFormat="1" ht="15" customHeight="1">
      <c r="B38" s="290"/>
      <c r="C38" s="291"/>
      <c r="D38" s="289"/>
      <c r="E38" s="292" t="s">
        <v>53</v>
      </c>
      <c r="F38" s="289"/>
      <c r="G38" s="289" t="s">
        <v>1021</v>
      </c>
      <c r="H38" s="289"/>
      <c r="I38" s="289"/>
      <c r="J38" s="289"/>
      <c r="K38" s="287"/>
    </row>
    <row r="39" s="1" customFormat="1" ht="15" customHeight="1">
      <c r="B39" s="290"/>
      <c r="C39" s="291"/>
      <c r="D39" s="289"/>
      <c r="E39" s="292" t="s">
        <v>54</v>
      </c>
      <c r="F39" s="289"/>
      <c r="G39" s="289" t="s">
        <v>1022</v>
      </c>
      <c r="H39" s="289"/>
      <c r="I39" s="289"/>
      <c r="J39" s="289"/>
      <c r="K39" s="287"/>
    </row>
    <row r="40" s="1" customFormat="1" ht="15" customHeight="1">
      <c r="B40" s="290"/>
      <c r="C40" s="291"/>
      <c r="D40" s="289"/>
      <c r="E40" s="292" t="s">
        <v>102</v>
      </c>
      <c r="F40" s="289"/>
      <c r="G40" s="289" t="s">
        <v>1023</v>
      </c>
      <c r="H40" s="289"/>
      <c r="I40" s="289"/>
      <c r="J40" s="289"/>
      <c r="K40" s="287"/>
    </row>
    <row r="41" s="1" customFormat="1" ht="15" customHeight="1">
      <c r="B41" s="290"/>
      <c r="C41" s="291"/>
      <c r="D41" s="289"/>
      <c r="E41" s="292" t="s">
        <v>103</v>
      </c>
      <c r="F41" s="289"/>
      <c r="G41" s="289" t="s">
        <v>1024</v>
      </c>
      <c r="H41" s="289"/>
      <c r="I41" s="289"/>
      <c r="J41" s="289"/>
      <c r="K41" s="287"/>
    </row>
    <row r="42" s="1" customFormat="1" ht="15" customHeight="1">
      <c r="B42" s="290"/>
      <c r="C42" s="291"/>
      <c r="D42" s="289"/>
      <c r="E42" s="292" t="s">
        <v>1025</v>
      </c>
      <c r="F42" s="289"/>
      <c r="G42" s="289" t="s">
        <v>1026</v>
      </c>
      <c r="H42" s="289"/>
      <c r="I42" s="289"/>
      <c r="J42" s="289"/>
      <c r="K42" s="287"/>
    </row>
    <row r="43" s="1" customFormat="1" ht="15" customHeight="1">
      <c r="B43" s="290"/>
      <c r="C43" s="291"/>
      <c r="D43" s="289"/>
      <c r="E43" s="292"/>
      <c r="F43" s="289"/>
      <c r="G43" s="289" t="s">
        <v>1027</v>
      </c>
      <c r="H43" s="289"/>
      <c r="I43" s="289"/>
      <c r="J43" s="289"/>
      <c r="K43" s="287"/>
    </row>
    <row r="44" s="1" customFormat="1" ht="15" customHeight="1">
      <c r="B44" s="290"/>
      <c r="C44" s="291"/>
      <c r="D44" s="289"/>
      <c r="E44" s="292" t="s">
        <v>1028</v>
      </c>
      <c r="F44" s="289"/>
      <c r="G44" s="289" t="s">
        <v>1029</v>
      </c>
      <c r="H44" s="289"/>
      <c r="I44" s="289"/>
      <c r="J44" s="289"/>
      <c r="K44" s="287"/>
    </row>
    <row r="45" s="1" customFormat="1" ht="15" customHeight="1">
      <c r="B45" s="290"/>
      <c r="C45" s="291"/>
      <c r="D45" s="289"/>
      <c r="E45" s="292" t="s">
        <v>105</v>
      </c>
      <c r="F45" s="289"/>
      <c r="G45" s="289" t="s">
        <v>1030</v>
      </c>
      <c r="H45" s="289"/>
      <c r="I45" s="289"/>
      <c r="J45" s="289"/>
      <c r="K45" s="287"/>
    </row>
    <row r="46" s="1" customFormat="1" ht="12.75" customHeight="1">
      <c r="B46" s="290"/>
      <c r="C46" s="291"/>
      <c r="D46" s="289"/>
      <c r="E46" s="289"/>
      <c r="F46" s="289"/>
      <c r="G46" s="289"/>
      <c r="H46" s="289"/>
      <c r="I46" s="289"/>
      <c r="J46" s="289"/>
      <c r="K46" s="287"/>
    </row>
    <row r="47" s="1" customFormat="1" ht="15" customHeight="1">
      <c r="B47" s="290"/>
      <c r="C47" s="291"/>
      <c r="D47" s="289" t="s">
        <v>1031</v>
      </c>
      <c r="E47" s="289"/>
      <c r="F47" s="289"/>
      <c r="G47" s="289"/>
      <c r="H47" s="289"/>
      <c r="I47" s="289"/>
      <c r="J47" s="289"/>
      <c r="K47" s="287"/>
    </row>
    <row r="48" s="1" customFormat="1" ht="15" customHeight="1">
      <c r="B48" s="290"/>
      <c r="C48" s="291"/>
      <c r="D48" s="291"/>
      <c r="E48" s="289" t="s">
        <v>1032</v>
      </c>
      <c r="F48" s="289"/>
      <c r="G48" s="289"/>
      <c r="H48" s="289"/>
      <c r="I48" s="289"/>
      <c r="J48" s="289"/>
      <c r="K48" s="287"/>
    </row>
    <row r="49" s="1" customFormat="1" ht="15" customHeight="1">
      <c r="B49" s="290"/>
      <c r="C49" s="291"/>
      <c r="D49" s="291"/>
      <c r="E49" s="289" t="s">
        <v>1033</v>
      </c>
      <c r="F49" s="289"/>
      <c r="G49" s="289"/>
      <c r="H49" s="289"/>
      <c r="I49" s="289"/>
      <c r="J49" s="289"/>
      <c r="K49" s="287"/>
    </row>
    <row r="50" s="1" customFormat="1" ht="15" customHeight="1">
      <c r="B50" s="290"/>
      <c r="C50" s="291"/>
      <c r="D50" s="291"/>
      <c r="E50" s="289" t="s">
        <v>1034</v>
      </c>
      <c r="F50" s="289"/>
      <c r="G50" s="289"/>
      <c r="H50" s="289"/>
      <c r="I50" s="289"/>
      <c r="J50" s="289"/>
      <c r="K50" s="287"/>
    </row>
    <row r="51" s="1" customFormat="1" ht="15" customHeight="1">
      <c r="B51" s="290"/>
      <c r="C51" s="291"/>
      <c r="D51" s="289" t="s">
        <v>1035</v>
      </c>
      <c r="E51" s="289"/>
      <c r="F51" s="289"/>
      <c r="G51" s="289"/>
      <c r="H51" s="289"/>
      <c r="I51" s="289"/>
      <c r="J51" s="289"/>
      <c r="K51" s="287"/>
    </row>
    <row r="52" s="1" customFormat="1" ht="25.5" customHeight="1">
      <c r="B52" s="285"/>
      <c r="C52" s="286" t="s">
        <v>1036</v>
      </c>
      <c r="D52" s="286"/>
      <c r="E52" s="286"/>
      <c r="F52" s="286"/>
      <c r="G52" s="286"/>
      <c r="H52" s="286"/>
      <c r="I52" s="286"/>
      <c r="J52" s="286"/>
      <c r="K52" s="287"/>
    </row>
    <row r="53" s="1" customFormat="1" ht="5.25" customHeight="1">
      <c r="B53" s="285"/>
      <c r="C53" s="288"/>
      <c r="D53" s="288"/>
      <c r="E53" s="288"/>
      <c r="F53" s="288"/>
      <c r="G53" s="288"/>
      <c r="H53" s="288"/>
      <c r="I53" s="288"/>
      <c r="J53" s="288"/>
      <c r="K53" s="287"/>
    </row>
    <row r="54" s="1" customFormat="1" ht="15" customHeight="1">
      <c r="B54" s="285"/>
      <c r="C54" s="289" t="s">
        <v>1037</v>
      </c>
      <c r="D54" s="289"/>
      <c r="E54" s="289"/>
      <c r="F54" s="289"/>
      <c r="G54" s="289"/>
      <c r="H54" s="289"/>
      <c r="I54" s="289"/>
      <c r="J54" s="289"/>
      <c r="K54" s="287"/>
    </row>
    <row r="55" s="1" customFormat="1" ht="15" customHeight="1">
      <c r="B55" s="285"/>
      <c r="C55" s="289" t="s">
        <v>1038</v>
      </c>
      <c r="D55" s="289"/>
      <c r="E55" s="289"/>
      <c r="F55" s="289"/>
      <c r="G55" s="289"/>
      <c r="H55" s="289"/>
      <c r="I55" s="289"/>
      <c r="J55" s="289"/>
      <c r="K55" s="287"/>
    </row>
    <row r="56" s="1" customFormat="1" ht="12.75" customHeight="1">
      <c r="B56" s="285"/>
      <c r="C56" s="289"/>
      <c r="D56" s="289"/>
      <c r="E56" s="289"/>
      <c r="F56" s="289"/>
      <c r="G56" s="289"/>
      <c r="H56" s="289"/>
      <c r="I56" s="289"/>
      <c r="J56" s="289"/>
      <c r="K56" s="287"/>
    </row>
    <row r="57" s="1" customFormat="1" ht="15" customHeight="1">
      <c r="B57" s="285"/>
      <c r="C57" s="289" t="s">
        <v>1039</v>
      </c>
      <c r="D57" s="289"/>
      <c r="E57" s="289"/>
      <c r="F57" s="289"/>
      <c r="G57" s="289"/>
      <c r="H57" s="289"/>
      <c r="I57" s="289"/>
      <c r="J57" s="289"/>
      <c r="K57" s="287"/>
    </row>
    <row r="58" s="1" customFormat="1" ht="15" customHeight="1">
      <c r="B58" s="285"/>
      <c r="C58" s="291"/>
      <c r="D58" s="289" t="s">
        <v>1040</v>
      </c>
      <c r="E58" s="289"/>
      <c r="F58" s="289"/>
      <c r="G58" s="289"/>
      <c r="H58" s="289"/>
      <c r="I58" s="289"/>
      <c r="J58" s="289"/>
      <c r="K58" s="287"/>
    </row>
    <row r="59" s="1" customFormat="1" ht="15" customHeight="1">
      <c r="B59" s="285"/>
      <c r="C59" s="291"/>
      <c r="D59" s="289" t="s">
        <v>1041</v>
      </c>
      <c r="E59" s="289"/>
      <c r="F59" s="289"/>
      <c r="G59" s="289"/>
      <c r="H59" s="289"/>
      <c r="I59" s="289"/>
      <c r="J59" s="289"/>
      <c r="K59" s="287"/>
    </row>
    <row r="60" s="1" customFormat="1" ht="15" customHeight="1">
      <c r="B60" s="285"/>
      <c r="C60" s="291"/>
      <c r="D60" s="289" t="s">
        <v>1042</v>
      </c>
      <c r="E60" s="289"/>
      <c r="F60" s="289"/>
      <c r="G60" s="289"/>
      <c r="H60" s="289"/>
      <c r="I60" s="289"/>
      <c r="J60" s="289"/>
      <c r="K60" s="287"/>
    </row>
    <row r="61" s="1" customFormat="1" ht="15" customHeight="1">
      <c r="B61" s="285"/>
      <c r="C61" s="291"/>
      <c r="D61" s="289" t="s">
        <v>1043</v>
      </c>
      <c r="E61" s="289"/>
      <c r="F61" s="289"/>
      <c r="G61" s="289"/>
      <c r="H61" s="289"/>
      <c r="I61" s="289"/>
      <c r="J61" s="289"/>
      <c r="K61" s="287"/>
    </row>
    <row r="62" s="1" customFormat="1" ht="15" customHeight="1">
      <c r="B62" s="285"/>
      <c r="C62" s="291"/>
      <c r="D62" s="294" t="s">
        <v>1044</v>
      </c>
      <c r="E62" s="294"/>
      <c r="F62" s="294"/>
      <c r="G62" s="294"/>
      <c r="H62" s="294"/>
      <c r="I62" s="294"/>
      <c r="J62" s="294"/>
      <c r="K62" s="287"/>
    </row>
    <row r="63" s="1" customFormat="1" ht="15" customHeight="1">
      <c r="B63" s="285"/>
      <c r="C63" s="291"/>
      <c r="D63" s="289" t="s">
        <v>1045</v>
      </c>
      <c r="E63" s="289"/>
      <c r="F63" s="289"/>
      <c r="G63" s="289"/>
      <c r="H63" s="289"/>
      <c r="I63" s="289"/>
      <c r="J63" s="289"/>
      <c r="K63" s="287"/>
    </row>
    <row r="64" s="1" customFormat="1" ht="12.75" customHeight="1">
      <c r="B64" s="285"/>
      <c r="C64" s="291"/>
      <c r="D64" s="291"/>
      <c r="E64" s="295"/>
      <c r="F64" s="291"/>
      <c r="G64" s="291"/>
      <c r="H64" s="291"/>
      <c r="I64" s="291"/>
      <c r="J64" s="291"/>
      <c r="K64" s="287"/>
    </row>
    <row r="65" s="1" customFormat="1" ht="15" customHeight="1">
      <c r="B65" s="285"/>
      <c r="C65" s="291"/>
      <c r="D65" s="289" t="s">
        <v>1046</v>
      </c>
      <c r="E65" s="289"/>
      <c r="F65" s="289"/>
      <c r="G65" s="289"/>
      <c r="H65" s="289"/>
      <c r="I65" s="289"/>
      <c r="J65" s="289"/>
      <c r="K65" s="287"/>
    </row>
    <row r="66" s="1" customFormat="1" ht="15" customHeight="1">
      <c r="B66" s="285"/>
      <c r="C66" s="291"/>
      <c r="D66" s="294" t="s">
        <v>1047</v>
      </c>
      <c r="E66" s="294"/>
      <c r="F66" s="294"/>
      <c r="G66" s="294"/>
      <c r="H66" s="294"/>
      <c r="I66" s="294"/>
      <c r="J66" s="294"/>
      <c r="K66" s="287"/>
    </row>
    <row r="67" s="1" customFormat="1" ht="15" customHeight="1">
      <c r="B67" s="285"/>
      <c r="C67" s="291"/>
      <c r="D67" s="289" t="s">
        <v>1048</v>
      </c>
      <c r="E67" s="289"/>
      <c r="F67" s="289"/>
      <c r="G67" s="289"/>
      <c r="H67" s="289"/>
      <c r="I67" s="289"/>
      <c r="J67" s="289"/>
      <c r="K67" s="287"/>
    </row>
    <row r="68" s="1" customFormat="1" ht="15" customHeight="1">
      <c r="B68" s="285"/>
      <c r="C68" s="291"/>
      <c r="D68" s="289" t="s">
        <v>1049</v>
      </c>
      <c r="E68" s="289"/>
      <c r="F68" s="289"/>
      <c r="G68" s="289"/>
      <c r="H68" s="289"/>
      <c r="I68" s="289"/>
      <c r="J68" s="289"/>
      <c r="K68" s="287"/>
    </row>
    <row r="69" s="1" customFormat="1" ht="15" customHeight="1">
      <c r="B69" s="285"/>
      <c r="C69" s="291"/>
      <c r="D69" s="289" t="s">
        <v>1050</v>
      </c>
      <c r="E69" s="289"/>
      <c r="F69" s="289"/>
      <c r="G69" s="289"/>
      <c r="H69" s="289"/>
      <c r="I69" s="289"/>
      <c r="J69" s="289"/>
      <c r="K69" s="287"/>
    </row>
    <row r="70" s="1" customFormat="1" ht="15" customHeight="1">
      <c r="B70" s="285"/>
      <c r="C70" s="291"/>
      <c r="D70" s="289" t="s">
        <v>1051</v>
      </c>
      <c r="E70" s="289"/>
      <c r="F70" s="289"/>
      <c r="G70" s="289"/>
      <c r="H70" s="289"/>
      <c r="I70" s="289"/>
      <c r="J70" s="289"/>
      <c r="K70" s="287"/>
    </row>
    <row r="71" s="1" customFormat="1" ht="12.75" customHeight="1">
      <c r="B71" s="296"/>
      <c r="C71" s="297"/>
      <c r="D71" s="297"/>
      <c r="E71" s="297"/>
      <c r="F71" s="297"/>
      <c r="G71" s="297"/>
      <c r="H71" s="297"/>
      <c r="I71" s="297"/>
      <c r="J71" s="297"/>
      <c r="K71" s="298"/>
    </row>
    <row r="72" s="1" customFormat="1" ht="18.75" customHeight="1">
      <c r="B72" s="299"/>
      <c r="C72" s="299"/>
      <c r="D72" s="299"/>
      <c r="E72" s="299"/>
      <c r="F72" s="299"/>
      <c r="G72" s="299"/>
      <c r="H72" s="299"/>
      <c r="I72" s="299"/>
      <c r="J72" s="299"/>
      <c r="K72" s="300"/>
    </row>
    <row r="73" s="1" customFormat="1" ht="18.75" customHeight="1">
      <c r="B73" s="300"/>
      <c r="C73" s="300"/>
      <c r="D73" s="300"/>
      <c r="E73" s="300"/>
      <c r="F73" s="300"/>
      <c r="G73" s="300"/>
      <c r="H73" s="300"/>
      <c r="I73" s="300"/>
      <c r="J73" s="300"/>
      <c r="K73" s="300"/>
    </row>
    <row r="74" s="1" customFormat="1" ht="7.5" customHeight="1">
      <c r="B74" s="301"/>
      <c r="C74" s="302"/>
      <c r="D74" s="302"/>
      <c r="E74" s="302"/>
      <c r="F74" s="302"/>
      <c r="G74" s="302"/>
      <c r="H74" s="302"/>
      <c r="I74" s="302"/>
      <c r="J74" s="302"/>
      <c r="K74" s="303"/>
    </row>
    <row r="75" s="1" customFormat="1" ht="45" customHeight="1">
      <c r="B75" s="304"/>
      <c r="C75" s="305" t="s">
        <v>1052</v>
      </c>
      <c r="D75" s="305"/>
      <c r="E75" s="305"/>
      <c r="F75" s="305"/>
      <c r="G75" s="305"/>
      <c r="H75" s="305"/>
      <c r="I75" s="305"/>
      <c r="J75" s="305"/>
      <c r="K75" s="306"/>
    </row>
    <row r="76" s="1" customFormat="1" ht="17.25" customHeight="1">
      <c r="B76" s="304"/>
      <c r="C76" s="307" t="s">
        <v>1053</v>
      </c>
      <c r="D76" s="307"/>
      <c r="E76" s="307"/>
      <c r="F76" s="307" t="s">
        <v>1054</v>
      </c>
      <c r="G76" s="308"/>
      <c r="H76" s="307" t="s">
        <v>54</v>
      </c>
      <c r="I76" s="307" t="s">
        <v>57</v>
      </c>
      <c r="J76" s="307" t="s">
        <v>1055</v>
      </c>
      <c r="K76" s="306"/>
    </row>
    <row r="77" s="1" customFormat="1" ht="17.25" customHeight="1">
      <c r="B77" s="304"/>
      <c r="C77" s="309" t="s">
        <v>1056</v>
      </c>
      <c r="D77" s="309"/>
      <c r="E77" s="309"/>
      <c r="F77" s="310" t="s">
        <v>1057</v>
      </c>
      <c r="G77" s="311"/>
      <c r="H77" s="309"/>
      <c r="I77" s="309"/>
      <c r="J77" s="309" t="s">
        <v>1058</v>
      </c>
      <c r="K77" s="306"/>
    </row>
    <row r="78" s="1" customFormat="1" ht="5.25" customHeight="1">
      <c r="B78" s="304"/>
      <c r="C78" s="312"/>
      <c r="D78" s="312"/>
      <c r="E78" s="312"/>
      <c r="F78" s="312"/>
      <c r="G78" s="313"/>
      <c r="H78" s="312"/>
      <c r="I78" s="312"/>
      <c r="J78" s="312"/>
      <c r="K78" s="306"/>
    </row>
    <row r="79" s="1" customFormat="1" ht="15" customHeight="1">
      <c r="B79" s="304"/>
      <c r="C79" s="292" t="s">
        <v>53</v>
      </c>
      <c r="D79" s="314"/>
      <c r="E79" s="314"/>
      <c r="F79" s="315" t="s">
        <v>1059</v>
      </c>
      <c r="G79" s="316"/>
      <c r="H79" s="292" t="s">
        <v>1060</v>
      </c>
      <c r="I79" s="292" t="s">
        <v>1061</v>
      </c>
      <c r="J79" s="292">
        <v>20</v>
      </c>
      <c r="K79" s="306"/>
    </row>
    <row r="80" s="1" customFormat="1" ht="15" customHeight="1">
      <c r="B80" s="304"/>
      <c r="C80" s="292" t="s">
        <v>1062</v>
      </c>
      <c r="D80" s="292"/>
      <c r="E80" s="292"/>
      <c r="F80" s="315" t="s">
        <v>1059</v>
      </c>
      <c r="G80" s="316"/>
      <c r="H80" s="292" t="s">
        <v>1063</v>
      </c>
      <c r="I80" s="292" t="s">
        <v>1061</v>
      </c>
      <c r="J80" s="292">
        <v>120</v>
      </c>
      <c r="K80" s="306"/>
    </row>
    <row r="81" s="1" customFormat="1" ht="15" customHeight="1">
      <c r="B81" s="317"/>
      <c r="C81" s="292" t="s">
        <v>1064</v>
      </c>
      <c r="D81" s="292"/>
      <c r="E81" s="292"/>
      <c r="F81" s="315" t="s">
        <v>1065</v>
      </c>
      <c r="G81" s="316"/>
      <c r="H81" s="292" t="s">
        <v>1066</v>
      </c>
      <c r="I81" s="292" t="s">
        <v>1061</v>
      </c>
      <c r="J81" s="292">
        <v>50</v>
      </c>
      <c r="K81" s="306"/>
    </row>
    <row r="82" s="1" customFormat="1" ht="15" customHeight="1">
      <c r="B82" s="317"/>
      <c r="C82" s="292" t="s">
        <v>1067</v>
      </c>
      <c r="D82" s="292"/>
      <c r="E82" s="292"/>
      <c r="F82" s="315" t="s">
        <v>1059</v>
      </c>
      <c r="G82" s="316"/>
      <c r="H82" s="292" t="s">
        <v>1068</v>
      </c>
      <c r="I82" s="292" t="s">
        <v>1069</v>
      </c>
      <c r="J82" s="292"/>
      <c r="K82" s="306"/>
    </row>
    <row r="83" s="1" customFormat="1" ht="15" customHeight="1">
      <c r="B83" s="317"/>
      <c r="C83" s="318" t="s">
        <v>1070</v>
      </c>
      <c r="D83" s="318"/>
      <c r="E83" s="318"/>
      <c r="F83" s="319" t="s">
        <v>1065</v>
      </c>
      <c r="G83" s="318"/>
      <c r="H83" s="318" t="s">
        <v>1071</v>
      </c>
      <c r="I83" s="318" t="s">
        <v>1061</v>
      </c>
      <c r="J83" s="318">
        <v>15</v>
      </c>
      <c r="K83" s="306"/>
    </row>
    <row r="84" s="1" customFormat="1" ht="15" customHeight="1">
      <c r="B84" s="317"/>
      <c r="C84" s="318" t="s">
        <v>1072</v>
      </c>
      <c r="D84" s="318"/>
      <c r="E84" s="318"/>
      <c r="F84" s="319" t="s">
        <v>1065</v>
      </c>
      <c r="G84" s="318"/>
      <c r="H84" s="318" t="s">
        <v>1073</v>
      </c>
      <c r="I84" s="318" t="s">
        <v>1061</v>
      </c>
      <c r="J84" s="318">
        <v>15</v>
      </c>
      <c r="K84" s="306"/>
    </row>
    <row r="85" s="1" customFormat="1" ht="15" customHeight="1">
      <c r="B85" s="317"/>
      <c r="C85" s="318" t="s">
        <v>1074</v>
      </c>
      <c r="D85" s="318"/>
      <c r="E85" s="318"/>
      <c r="F85" s="319" t="s">
        <v>1065</v>
      </c>
      <c r="G85" s="318"/>
      <c r="H85" s="318" t="s">
        <v>1075</v>
      </c>
      <c r="I85" s="318" t="s">
        <v>1061</v>
      </c>
      <c r="J85" s="318">
        <v>20</v>
      </c>
      <c r="K85" s="306"/>
    </row>
    <row r="86" s="1" customFormat="1" ht="15" customHeight="1">
      <c r="B86" s="317"/>
      <c r="C86" s="318" t="s">
        <v>1076</v>
      </c>
      <c r="D86" s="318"/>
      <c r="E86" s="318"/>
      <c r="F86" s="319" t="s">
        <v>1065</v>
      </c>
      <c r="G86" s="318"/>
      <c r="H86" s="318" t="s">
        <v>1077</v>
      </c>
      <c r="I86" s="318" t="s">
        <v>1061</v>
      </c>
      <c r="J86" s="318">
        <v>20</v>
      </c>
      <c r="K86" s="306"/>
    </row>
    <row r="87" s="1" customFormat="1" ht="15" customHeight="1">
      <c r="B87" s="317"/>
      <c r="C87" s="292" t="s">
        <v>1078</v>
      </c>
      <c r="D87" s="292"/>
      <c r="E87" s="292"/>
      <c r="F87" s="315" t="s">
        <v>1065</v>
      </c>
      <c r="G87" s="316"/>
      <c r="H87" s="292" t="s">
        <v>1079</v>
      </c>
      <c r="I87" s="292" t="s">
        <v>1061</v>
      </c>
      <c r="J87" s="292">
        <v>50</v>
      </c>
      <c r="K87" s="306"/>
    </row>
    <row r="88" s="1" customFormat="1" ht="15" customHeight="1">
      <c r="B88" s="317"/>
      <c r="C88" s="292" t="s">
        <v>1080</v>
      </c>
      <c r="D88" s="292"/>
      <c r="E88" s="292"/>
      <c r="F88" s="315" t="s">
        <v>1065</v>
      </c>
      <c r="G88" s="316"/>
      <c r="H88" s="292" t="s">
        <v>1081</v>
      </c>
      <c r="I88" s="292" t="s">
        <v>1061</v>
      </c>
      <c r="J88" s="292">
        <v>20</v>
      </c>
      <c r="K88" s="306"/>
    </row>
    <row r="89" s="1" customFormat="1" ht="15" customHeight="1">
      <c r="B89" s="317"/>
      <c r="C89" s="292" t="s">
        <v>1082</v>
      </c>
      <c r="D89" s="292"/>
      <c r="E89" s="292"/>
      <c r="F89" s="315" t="s">
        <v>1065</v>
      </c>
      <c r="G89" s="316"/>
      <c r="H89" s="292" t="s">
        <v>1083</v>
      </c>
      <c r="I89" s="292" t="s">
        <v>1061</v>
      </c>
      <c r="J89" s="292">
        <v>20</v>
      </c>
      <c r="K89" s="306"/>
    </row>
    <row r="90" s="1" customFormat="1" ht="15" customHeight="1">
      <c r="B90" s="317"/>
      <c r="C90" s="292" t="s">
        <v>1084</v>
      </c>
      <c r="D90" s="292"/>
      <c r="E90" s="292"/>
      <c r="F90" s="315" t="s">
        <v>1065</v>
      </c>
      <c r="G90" s="316"/>
      <c r="H90" s="292" t="s">
        <v>1085</v>
      </c>
      <c r="I90" s="292" t="s">
        <v>1061</v>
      </c>
      <c r="J90" s="292">
        <v>50</v>
      </c>
      <c r="K90" s="306"/>
    </row>
    <row r="91" s="1" customFormat="1" ht="15" customHeight="1">
      <c r="B91" s="317"/>
      <c r="C91" s="292" t="s">
        <v>1086</v>
      </c>
      <c r="D91" s="292"/>
      <c r="E91" s="292"/>
      <c r="F91" s="315" t="s">
        <v>1065</v>
      </c>
      <c r="G91" s="316"/>
      <c r="H91" s="292" t="s">
        <v>1086</v>
      </c>
      <c r="I91" s="292" t="s">
        <v>1061</v>
      </c>
      <c r="J91" s="292">
        <v>50</v>
      </c>
      <c r="K91" s="306"/>
    </row>
    <row r="92" s="1" customFormat="1" ht="15" customHeight="1">
      <c r="B92" s="317"/>
      <c r="C92" s="292" t="s">
        <v>1087</v>
      </c>
      <c r="D92" s="292"/>
      <c r="E92" s="292"/>
      <c r="F92" s="315" t="s">
        <v>1065</v>
      </c>
      <c r="G92" s="316"/>
      <c r="H92" s="292" t="s">
        <v>1088</v>
      </c>
      <c r="I92" s="292" t="s">
        <v>1061</v>
      </c>
      <c r="J92" s="292">
        <v>255</v>
      </c>
      <c r="K92" s="306"/>
    </row>
    <row r="93" s="1" customFormat="1" ht="15" customHeight="1">
      <c r="B93" s="317"/>
      <c r="C93" s="292" t="s">
        <v>1089</v>
      </c>
      <c r="D93" s="292"/>
      <c r="E93" s="292"/>
      <c r="F93" s="315" t="s">
        <v>1059</v>
      </c>
      <c r="G93" s="316"/>
      <c r="H93" s="292" t="s">
        <v>1090</v>
      </c>
      <c r="I93" s="292" t="s">
        <v>1091</v>
      </c>
      <c r="J93" s="292"/>
      <c r="K93" s="306"/>
    </row>
    <row r="94" s="1" customFormat="1" ht="15" customHeight="1">
      <c r="B94" s="317"/>
      <c r="C94" s="292" t="s">
        <v>1092</v>
      </c>
      <c r="D94" s="292"/>
      <c r="E94" s="292"/>
      <c r="F94" s="315" t="s">
        <v>1059</v>
      </c>
      <c r="G94" s="316"/>
      <c r="H94" s="292" t="s">
        <v>1093</v>
      </c>
      <c r="I94" s="292" t="s">
        <v>1094</v>
      </c>
      <c r="J94" s="292"/>
      <c r="K94" s="306"/>
    </row>
    <row r="95" s="1" customFormat="1" ht="15" customHeight="1">
      <c r="B95" s="317"/>
      <c r="C95" s="292" t="s">
        <v>1095</v>
      </c>
      <c r="D95" s="292"/>
      <c r="E95" s="292"/>
      <c r="F95" s="315" t="s">
        <v>1059</v>
      </c>
      <c r="G95" s="316"/>
      <c r="H95" s="292" t="s">
        <v>1095</v>
      </c>
      <c r="I95" s="292" t="s">
        <v>1094</v>
      </c>
      <c r="J95" s="292"/>
      <c r="K95" s="306"/>
    </row>
    <row r="96" s="1" customFormat="1" ht="15" customHeight="1">
      <c r="B96" s="317"/>
      <c r="C96" s="292" t="s">
        <v>38</v>
      </c>
      <c r="D96" s="292"/>
      <c r="E96" s="292"/>
      <c r="F96" s="315" t="s">
        <v>1059</v>
      </c>
      <c r="G96" s="316"/>
      <c r="H96" s="292" t="s">
        <v>1096</v>
      </c>
      <c r="I96" s="292" t="s">
        <v>1094</v>
      </c>
      <c r="J96" s="292"/>
      <c r="K96" s="306"/>
    </row>
    <row r="97" s="1" customFormat="1" ht="15" customHeight="1">
      <c r="B97" s="317"/>
      <c r="C97" s="292" t="s">
        <v>48</v>
      </c>
      <c r="D97" s="292"/>
      <c r="E97" s="292"/>
      <c r="F97" s="315" t="s">
        <v>1059</v>
      </c>
      <c r="G97" s="316"/>
      <c r="H97" s="292" t="s">
        <v>1097</v>
      </c>
      <c r="I97" s="292" t="s">
        <v>1094</v>
      </c>
      <c r="J97" s="292"/>
      <c r="K97" s="306"/>
    </row>
    <row r="98" s="1" customFormat="1" ht="15" customHeight="1">
      <c r="B98" s="320"/>
      <c r="C98" s="321"/>
      <c r="D98" s="321"/>
      <c r="E98" s="321"/>
      <c r="F98" s="321"/>
      <c r="G98" s="321"/>
      <c r="H98" s="321"/>
      <c r="I98" s="321"/>
      <c r="J98" s="321"/>
      <c r="K98" s="322"/>
    </row>
    <row r="99" s="1" customFormat="1" ht="18.75" customHeight="1">
      <c r="B99" s="323"/>
      <c r="C99" s="324"/>
      <c r="D99" s="324"/>
      <c r="E99" s="324"/>
      <c r="F99" s="324"/>
      <c r="G99" s="324"/>
      <c r="H99" s="324"/>
      <c r="I99" s="324"/>
      <c r="J99" s="324"/>
      <c r="K99" s="323"/>
    </row>
    <row r="100" s="1" customFormat="1" ht="18.75" customHeight="1">
      <c r="B100" s="300"/>
      <c r="C100" s="300"/>
      <c r="D100" s="300"/>
      <c r="E100" s="300"/>
      <c r="F100" s="300"/>
      <c r="G100" s="300"/>
      <c r="H100" s="300"/>
      <c r="I100" s="300"/>
      <c r="J100" s="300"/>
      <c r="K100" s="300"/>
    </row>
    <row r="101" s="1" customFormat="1" ht="7.5" customHeight="1">
      <c r="B101" s="301"/>
      <c r="C101" s="302"/>
      <c r="D101" s="302"/>
      <c r="E101" s="302"/>
      <c r="F101" s="302"/>
      <c r="G101" s="302"/>
      <c r="H101" s="302"/>
      <c r="I101" s="302"/>
      <c r="J101" s="302"/>
      <c r="K101" s="303"/>
    </row>
    <row r="102" s="1" customFormat="1" ht="45" customHeight="1">
      <c r="B102" s="304"/>
      <c r="C102" s="305" t="s">
        <v>1098</v>
      </c>
      <c r="D102" s="305"/>
      <c r="E102" s="305"/>
      <c r="F102" s="305"/>
      <c r="G102" s="305"/>
      <c r="H102" s="305"/>
      <c r="I102" s="305"/>
      <c r="J102" s="305"/>
      <c r="K102" s="306"/>
    </row>
    <row r="103" s="1" customFormat="1" ht="17.25" customHeight="1">
      <c r="B103" s="304"/>
      <c r="C103" s="307" t="s">
        <v>1053</v>
      </c>
      <c r="D103" s="307"/>
      <c r="E103" s="307"/>
      <c r="F103" s="307" t="s">
        <v>1054</v>
      </c>
      <c r="G103" s="308"/>
      <c r="H103" s="307" t="s">
        <v>54</v>
      </c>
      <c r="I103" s="307" t="s">
        <v>57</v>
      </c>
      <c r="J103" s="307" t="s">
        <v>1055</v>
      </c>
      <c r="K103" s="306"/>
    </row>
    <row r="104" s="1" customFormat="1" ht="17.25" customHeight="1">
      <c r="B104" s="304"/>
      <c r="C104" s="309" t="s">
        <v>1056</v>
      </c>
      <c r="D104" s="309"/>
      <c r="E104" s="309"/>
      <c r="F104" s="310" t="s">
        <v>1057</v>
      </c>
      <c r="G104" s="311"/>
      <c r="H104" s="309"/>
      <c r="I104" s="309"/>
      <c r="J104" s="309" t="s">
        <v>1058</v>
      </c>
      <c r="K104" s="306"/>
    </row>
    <row r="105" s="1" customFormat="1" ht="5.25" customHeight="1">
      <c r="B105" s="304"/>
      <c r="C105" s="307"/>
      <c r="D105" s="307"/>
      <c r="E105" s="307"/>
      <c r="F105" s="307"/>
      <c r="G105" s="325"/>
      <c r="H105" s="307"/>
      <c r="I105" s="307"/>
      <c r="J105" s="307"/>
      <c r="K105" s="306"/>
    </row>
    <row r="106" s="1" customFormat="1" ht="15" customHeight="1">
      <c r="B106" s="304"/>
      <c r="C106" s="292" t="s">
        <v>53</v>
      </c>
      <c r="D106" s="314"/>
      <c r="E106" s="314"/>
      <c r="F106" s="315" t="s">
        <v>1059</v>
      </c>
      <c r="G106" s="292"/>
      <c r="H106" s="292" t="s">
        <v>1099</v>
      </c>
      <c r="I106" s="292" t="s">
        <v>1061</v>
      </c>
      <c r="J106" s="292">
        <v>20</v>
      </c>
      <c r="K106" s="306"/>
    </row>
    <row r="107" s="1" customFormat="1" ht="15" customHeight="1">
      <c r="B107" s="304"/>
      <c r="C107" s="292" t="s">
        <v>1062</v>
      </c>
      <c r="D107" s="292"/>
      <c r="E107" s="292"/>
      <c r="F107" s="315" t="s">
        <v>1059</v>
      </c>
      <c r="G107" s="292"/>
      <c r="H107" s="292" t="s">
        <v>1099</v>
      </c>
      <c r="I107" s="292" t="s">
        <v>1061</v>
      </c>
      <c r="J107" s="292">
        <v>120</v>
      </c>
      <c r="K107" s="306"/>
    </row>
    <row r="108" s="1" customFormat="1" ht="15" customHeight="1">
      <c r="B108" s="317"/>
      <c r="C108" s="292" t="s">
        <v>1064</v>
      </c>
      <c r="D108" s="292"/>
      <c r="E108" s="292"/>
      <c r="F108" s="315" t="s">
        <v>1065</v>
      </c>
      <c r="G108" s="292"/>
      <c r="H108" s="292" t="s">
        <v>1099</v>
      </c>
      <c r="I108" s="292" t="s">
        <v>1061</v>
      </c>
      <c r="J108" s="292">
        <v>50</v>
      </c>
      <c r="K108" s="306"/>
    </row>
    <row r="109" s="1" customFormat="1" ht="15" customHeight="1">
      <c r="B109" s="317"/>
      <c r="C109" s="292" t="s">
        <v>1067</v>
      </c>
      <c r="D109" s="292"/>
      <c r="E109" s="292"/>
      <c r="F109" s="315" t="s">
        <v>1059</v>
      </c>
      <c r="G109" s="292"/>
      <c r="H109" s="292" t="s">
        <v>1099</v>
      </c>
      <c r="I109" s="292" t="s">
        <v>1069</v>
      </c>
      <c r="J109" s="292"/>
      <c r="K109" s="306"/>
    </row>
    <row r="110" s="1" customFormat="1" ht="15" customHeight="1">
      <c r="B110" s="317"/>
      <c r="C110" s="292" t="s">
        <v>1078</v>
      </c>
      <c r="D110" s="292"/>
      <c r="E110" s="292"/>
      <c r="F110" s="315" t="s">
        <v>1065</v>
      </c>
      <c r="G110" s="292"/>
      <c r="H110" s="292" t="s">
        <v>1099</v>
      </c>
      <c r="I110" s="292" t="s">
        <v>1061</v>
      </c>
      <c r="J110" s="292">
        <v>50</v>
      </c>
      <c r="K110" s="306"/>
    </row>
    <row r="111" s="1" customFormat="1" ht="15" customHeight="1">
      <c r="B111" s="317"/>
      <c r="C111" s="292" t="s">
        <v>1086</v>
      </c>
      <c r="D111" s="292"/>
      <c r="E111" s="292"/>
      <c r="F111" s="315" t="s">
        <v>1065</v>
      </c>
      <c r="G111" s="292"/>
      <c r="H111" s="292" t="s">
        <v>1099</v>
      </c>
      <c r="I111" s="292" t="s">
        <v>1061</v>
      </c>
      <c r="J111" s="292">
        <v>50</v>
      </c>
      <c r="K111" s="306"/>
    </row>
    <row r="112" s="1" customFormat="1" ht="15" customHeight="1">
      <c r="B112" s="317"/>
      <c r="C112" s="292" t="s">
        <v>1084</v>
      </c>
      <c r="D112" s="292"/>
      <c r="E112" s="292"/>
      <c r="F112" s="315" t="s">
        <v>1065</v>
      </c>
      <c r="G112" s="292"/>
      <c r="H112" s="292" t="s">
        <v>1099</v>
      </c>
      <c r="I112" s="292" t="s">
        <v>1061</v>
      </c>
      <c r="J112" s="292">
        <v>50</v>
      </c>
      <c r="K112" s="306"/>
    </row>
    <row r="113" s="1" customFormat="1" ht="15" customHeight="1">
      <c r="B113" s="317"/>
      <c r="C113" s="292" t="s">
        <v>53</v>
      </c>
      <c r="D113" s="292"/>
      <c r="E113" s="292"/>
      <c r="F113" s="315" t="s">
        <v>1059</v>
      </c>
      <c r="G113" s="292"/>
      <c r="H113" s="292" t="s">
        <v>1100</v>
      </c>
      <c r="I113" s="292" t="s">
        <v>1061</v>
      </c>
      <c r="J113" s="292">
        <v>20</v>
      </c>
      <c r="K113" s="306"/>
    </row>
    <row r="114" s="1" customFormat="1" ht="15" customHeight="1">
      <c r="B114" s="317"/>
      <c r="C114" s="292" t="s">
        <v>1101</v>
      </c>
      <c r="D114" s="292"/>
      <c r="E114" s="292"/>
      <c r="F114" s="315" t="s">
        <v>1059</v>
      </c>
      <c r="G114" s="292"/>
      <c r="H114" s="292" t="s">
        <v>1102</v>
      </c>
      <c r="I114" s="292" t="s">
        <v>1061</v>
      </c>
      <c r="J114" s="292">
        <v>120</v>
      </c>
      <c r="K114" s="306"/>
    </row>
    <row r="115" s="1" customFormat="1" ht="15" customHeight="1">
      <c r="B115" s="317"/>
      <c r="C115" s="292" t="s">
        <v>38</v>
      </c>
      <c r="D115" s="292"/>
      <c r="E115" s="292"/>
      <c r="F115" s="315" t="s">
        <v>1059</v>
      </c>
      <c r="G115" s="292"/>
      <c r="H115" s="292" t="s">
        <v>1103</v>
      </c>
      <c r="I115" s="292" t="s">
        <v>1094</v>
      </c>
      <c r="J115" s="292"/>
      <c r="K115" s="306"/>
    </row>
    <row r="116" s="1" customFormat="1" ht="15" customHeight="1">
      <c r="B116" s="317"/>
      <c r="C116" s="292" t="s">
        <v>48</v>
      </c>
      <c r="D116" s="292"/>
      <c r="E116" s="292"/>
      <c r="F116" s="315" t="s">
        <v>1059</v>
      </c>
      <c r="G116" s="292"/>
      <c r="H116" s="292" t="s">
        <v>1104</v>
      </c>
      <c r="I116" s="292" t="s">
        <v>1094</v>
      </c>
      <c r="J116" s="292"/>
      <c r="K116" s="306"/>
    </row>
    <row r="117" s="1" customFormat="1" ht="15" customHeight="1">
      <c r="B117" s="317"/>
      <c r="C117" s="292" t="s">
        <v>57</v>
      </c>
      <c r="D117" s="292"/>
      <c r="E117" s="292"/>
      <c r="F117" s="315" t="s">
        <v>1059</v>
      </c>
      <c r="G117" s="292"/>
      <c r="H117" s="292" t="s">
        <v>1105</v>
      </c>
      <c r="I117" s="292" t="s">
        <v>1106</v>
      </c>
      <c r="J117" s="292"/>
      <c r="K117" s="306"/>
    </row>
    <row r="118" s="1" customFormat="1" ht="15" customHeight="1">
      <c r="B118" s="320"/>
      <c r="C118" s="326"/>
      <c r="D118" s="326"/>
      <c r="E118" s="326"/>
      <c r="F118" s="326"/>
      <c r="G118" s="326"/>
      <c r="H118" s="326"/>
      <c r="I118" s="326"/>
      <c r="J118" s="326"/>
      <c r="K118" s="322"/>
    </row>
    <row r="119" s="1" customFormat="1" ht="18.75" customHeight="1">
      <c r="B119" s="327"/>
      <c r="C119" s="328"/>
      <c r="D119" s="328"/>
      <c r="E119" s="328"/>
      <c r="F119" s="329"/>
      <c r="G119" s="328"/>
      <c r="H119" s="328"/>
      <c r="I119" s="328"/>
      <c r="J119" s="328"/>
      <c r="K119" s="327"/>
    </row>
    <row r="120" s="1" customFormat="1" ht="18.75" customHeight="1">
      <c r="B120" s="300"/>
      <c r="C120" s="300"/>
      <c r="D120" s="300"/>
      <c r="E120" s="300"/>
      <c r="F120" s="300"/>
      <c r="G120" s="300"/>
      <c r="H120" s="300"/>
      <c r="I120" s="300"/>
      <c r="J120" s="300"/>
      <c r="K120" s="300"/>
    </row>
    <row r="121" s="1" customFormat="1" ht="7.5" customHeight="1">
      <c r="B121" s="330"/>
      <c r="C121" s="331"/>
      <c r="D121" s="331"/>
      <c r="E121" s="331"/>
      <c r="F121" s="331"/>
      <c r="G121" s="331"/>
      <c r="H121" s="331"/>
      <c r="I121" s="331"/>
      <c r="J121" s="331"/>
      <c r="K121" s="332"/>
    </row>
    <row r="122" s="1" customFormat="1" ht="45" customHeight="1">
      <c r="B122" s="333"/>
      <c r="C122" s="283" t="s">
        <v>1107</v>
      </c>
      <c r="D122" s="283"/>
      <c r="E122" s="283"/>
      <c r="F122" s="283"/>
      <c r="G122" s="283"/>
      <c r="H122" s="283"/>
      <c r="I122" s="283"/>
      <c r="J122" s="283"/>
      <c r="K122" s="334"/>
    </row>
    <row r="123" s="1" customFormat="1" ht="17.25" customHeight="1">
      <c r="B123" s="335"/>
      <c r="C123" s="307" t="s">
        <v>1053</v>
      </c>
      <c r="D123" s="307"/>
      <c r="E123" s="307"/>
      <c r="F123" s="307" t="s">
        <v>1054</v>
      </c>
      <c r="G123" s="308"/>
      <c r="H123" s="307" t="s">
        <v>54</v>
      </c>
      <c r="I123" s="307" t="s">
        <v>57</v>
      </c>
      <c r="J123" s="307" t="s">
        <v>1055</v>
      </c>
      <c r="K123" s="336"/>
    </row>
    <row r="124" s="1" customFormat="1" ht="17.25" customHeight="1">
      <c r="B124" s="335"/>
      <c r="C124" s="309" t="s">
        <v>1056</v>
      </c>
      <c r="D124" s="309"/>
      <c r="E124" s="309"/>
      <c r="F124" s="310" t="s">
        <v>1057</v>
      </c>
      <c r="G124" s="311"/>
      <c r="H124" s="309"/>
      <c r="I124" s="309"/>
      <c r="J124" s="309" t="s">
        <v>1058</v>
      </c>
      <c r="K124" s="336"/>
    </row>
    <row r="125" s="1" customFormat="1" ht="5.25" customHeight="1">
      <c r="B125" s="337"/>
      <c r="C125" s="312"/>
      <c r="D125" s="312"/>
      <c r="E125" s="312"/>
      <c r="F125" s="312"/>
      <c r="G125" s="338"/>
      <c r="H125" s="312"/>
      <c r="I125" s="312"/>
      <c r="J125" s="312"/>
      <c r="K125" s="339"/>
    </row>
    <row r="126" s="1" customFormat="1" ht="15" customHeight="1">
      <c r="B126" s="337"/>
      <c r="C126" s="292" t="s">
        <v>1062</v>
      </c>
      <c r="D126" s="314"/>
      <c r="E126" s="314"/>
      <c r="F126" s="315" t="s">
        <v>1059</v>
      </c>
      <c r="G126" s="292"/>
      <c r="H126" s="292" t="s">
        <v>1099</v>
      </c>
      <c r="I126" s="292" t="s">
        <v>1061</v>
      </c>
      <c r="J126" s="292">
        <v>120</v>
      </c>
      <c r="K126" s="340"/>
    </row>
    <row r="127" s="1" customFormat="1" ht="15" customHeight="1">
      <c r="B127" s="337"/>
      <c r="C127" s="292" t="s">
        <v>1108</v>
      </c>
      <c r="D127" s="292"/>
      <c r="E127" s="292"/>
      <c r="F127" s="315" t="s">
        <v>1059</v>
      </c>
      <c r="G127" s="292"/>
      <c r="H127" s="292" t="s">
        <v>1109</v>
      </c>
      <c r="I127" s="292" t="s">
        <v>1061</v>
      </c>
      <c r="J127" s="292" t="s">
        <v>1110</v>
      </c>
      <c r="K127" s="340"/>
    </row>
    <row r="128" s="1" customFormat="1" ht="15" customHeight="1">
      <c r="B128" s="337"/>
      <c r="C128" s="292" t="s">
        <v>1007</v>
      </c>
      <c r="D128" s="292"/>
      <c r="E128" s="292"/>
      <c r="F128" s="315" t="s">
        <v>1059</v>
      </c>
      <c r="G128" s="292"/>
      <c r="H128" s="292" t="s">
        <v>1111</v>
      </c>
      <c r="I128" s="292" t="s">
        <v>1061</v>
      </c>
      <c r="J128" s="292" t="s">
        <v>1110</v>
      </c>
      <c r="K128" s="340"/>
    </row>
    <row r="129" s="1" customFormat="1" ht="15" customHeight="1">
      <c r="B129" s="337"/>
      <c r="C129" s="292" t="s">
        <v>1070</v>
      </c>
      <c r="D129" s="292"/>
      <c r="E129" s="292"/>
      <c r="F129" s="315" t="s">
        <v>1065</v>
      </c>
      <c r="G129" s="292"/>
      <c r="H129" s="292" t="s">
        <v>1071</v>
      </c>
      <c r="I129" s="292" t="s">
        <v>1061</v>
      </c>
      <c r="J129" s="292">
        <v>15</v>
      </c>
      <c r="K129" s="340"/>
    </row>
    <row r="130" s="1" customFormat="1" ht="15" customHeight="1">
      <c r="B130" s="337"/>
      <c r="C130" s="318" t="s">
        <v>1072</v>
      </c>
      <c r="D130" s="318"/>
      <c r="E130" s="318"/>
      <c r="F130" s="319" t="s">
        <v>1065</v>
      </c>
      <c r="G130" s="318"/>
      <c r="H130" s="318" t="s">
        <v>1073</v>
      </c>
      <c r="I130" s="318" t="s">
        <v>1061</v>
      </c>
      <c r="J130" s="318">
        <v>15</v>
      </c>
      <c r="K130" s="340"/>
    </row>
    <row r="131" s="1" customFormat="1" ht="15" customHeight="1">
      <c r="B131" s="337"/>
      <c r="C131" s="318" t="s">
        <v>1074</v>
      </c>
      <c r="D131" s="318"/>
      <c r="E131" s="318"/>
      <c r="F131" s="319" t="s">
        <v>1065</v>
      </c>
      <c r="G131" s="318"/>
      <c r="H131" s="318" t="s">
        <v>1075</v>
      </c>
      <c r="I131" s="318" t="s">
        <v>1061</v>
      </c>
      <c r="J131" s="318">
        <v>20</v>
      </c>
      <c r="K131" s="340"/>
    </row>
    <row r="132" s="1" customFormat="1" ht="15" customHeight="1">
      <c r="B132" s="337"/>
      <c r="C132" s="318" t="s">
        <v>1076</v>
      </c>
      <c r="D132" s="318"/>
      <c r="E132" s="318"/>
      <c r="F132" s="319" t="s">
        <v>1065</v>
      </c>
      <c r="G132" s="318"/>
      <c r="H132" s="318" t="s">
        <v>1077</v>
      </c>
      <c r="I132" s="318" t="s">
        <v>1061</v>
      </c>
      <c r="J132" s="318">
        <v>20</v>
      </c>
      <c r="K132" s="340"/>
    </row>
    <row r="133" s="1" customFormat="1" ht="15" customHeight="1">
      <c r="B133" s="337"/>
      <c r="C133" s="292" t="s">
        <v>1064</v>
      </c>
      <c r="D133" s="292"/>
      <c r="E133" s="292"/>
      <c r="F133" s="315" t="s">
        <v>1065</v>
      </c>
      <c r="G133" s="292"/>
      <c r="H133" s="292" t="s">
        <v>1099</v>
      </c>
      <c r="I133" s="292" t="s">
        <v>1061</v>
      </c>
      <c r="J133" s="292">
        <v>50</v>
      </c>
      <c r="K133" s="340"/>
    </row>
    <row r="134" s="1" customFormat="1" ht="15" customHeight="1">
      <c r="B134" s="337"/>
      <c r="C134" s="292" t="s">
        <v>1078</v>
      </c>
      <c r="D134" s="292"/>
      <c r="E134" s="292"/>
      <c r="F134" s="315" t="s">
        <v>1065</v>
      </c>
      <c r="G134" s="292"/>
      <c r="H134" s="292" t="s">
        <v>1099</v>
      </c>
      <c r="I134" s="292" t="s">
        <v>1061</v>
      </c>
      <c r="J134" s="292">
        <v>50</v>
      </c>
      <c r="K134" s="340"/>
    </row>
    <row r="135" s="1" customFormat="1" ht="15" customHeight="1">
      <c r="B135" s="337"/>
      <c r="C135" s="292" t="s">
        <v>1084</v>
      </c>
      <c r="D135" s="292"/>
      <c r="E135" s="292"/>
      <c r="F135" s="315" t="s">
        <v>1065</v>
      </c>
      <c r="G135" s="292"/>
      <c r="H135" s="292" t="s">
        <v>1099</v>
      </c>
      <c r="I135" s="292" t="s">
        <v>1061</v>
      </c>
      <c r="J135" s="292">
        <v>50</v>
      </c>
      <c r="K135" s="340"/>
    </row>
    <row r="136" s="1" customFormat="1" ht="15" customHeight="1">
      <c r="B136" s="337"/>
      <c r="C136" s="292" t="s">
        <v>1086</v>
      </c>
      <c r="D136" s="292"/>
      <c r="E136" s="292"/>
      <c r="F136" s="315" t="s">
        <v>1065</v>
      </c>
      <c r="G136" s="292"/>
      <c r="H136" s="292" t="s">
        <v>1099</v>
      </c>
      <c r="I136" s="292" t="s">
        <v>1061</v>
      </c>
      <c r="J136" s="292">
        <v>50</v>
      </c>
      <c r="K136" s="340"/>
    </row>
    <row r="137" s="1" customFormat="1" ht="15" customHeight="1">
      <c r="B137" s="337"/>
      <c r="C137" s="292" t="s">
        <v>1087</v>
      </c>
      <c r="D137" s="292"/>
      <c r="E137" s="292"/>
      <c r="F137" s="315" t="s">
        <v>1065</v>
      </c>
      <c r="G137" s="292"/>
      <c r="H137" s="292" t="s">
        <v>1112</v>
      </c>
      <c r="I137" s="292" t="s">
        <v>1061</v>
      </c>
      <c r="J137" s="292">
        <v>255</v>
      </c>
      <c r="K137" s="340"/>
    </row>
    <row r="138" s="1" customFormat="1" ht="15" customHeight="1">
      <c r="B138" s="337"/>
      <c r="C138" s="292" t="s">
        <v>1089</v>
      </c>
      <c r="D138" s="292"/>
      <c r="E138" s="292"/>
      <c r="F138" s="315" t="s">
        <v>1059</v>
      </c>
      <c r="G138" s="292"/>
      <c r="H138" s="292" t="s">
        <v>1113</v>
      </c>
      <c r="I138" s="292" t="s">
        <v>1091</v>
      </c>
      <c r="J138" s="292"/>
      <c r="K138" s="340"/>
    </row>
    <row r="139" s="1" customFormat="1" ht="15" customHeight="1">
      <c r="B139" s="337"/>
      <c r="C139" s="292" t="s">
        <v>1092</v>
      </c>
      <c r="D139" s="292"/>
      <c r="E139" s="292"/>
      <c r="F139" s="315" t="s">
        <v>1059</v>
      </c>
      <c r="G139" s="292"/>
      <c r="H139" s="292" t="s">
        <v>1114</v>
      </c>
      <c r="I139" s="292" t="s">
        <v>1094</v>
      </c>
      <c r="J139" s="292"/>
      <c r="K139" s="340"/>
    </row>
    <row r="140" s="1" customFormat="1" ht="15" customHeight="1">
      <c r="B140" s="337"/>
      <c r="C140" s="292" t="s">
        <v>1095</v>
      </c>
      <c r="D140" s="292"/>
      <c r="E140" s="292"/>
      <c r="F140" s="315" t="s">
        <v>1059</v>
      </c>
      <c r="G140" s="292"/>
      <c r="H140" s="292" t="s">
        <v>1095</v>
      </c>
      <c r="I140" s="292" t="s">
        <v>1094</v>
      </c>
      <c r="J140" s="292"/>
      <c r="K140" s="340"/>
    </row>
    <row r="141" s="1" customFormat="1" ht="15" customHeight="1">
      <c r="B141" s="337"/>
      <c r="C141" s="292" t="s">
        <v>38</v>
      </c>
      <c r="D141" s="292"/>
      <c r="E141" s="292"/>
      <c r="F141" s="315" t="s">
        <v>1059</v>
      </c>
      <c r="G141" s="292"/>
      <c r="H141" s="292" t="s">
        <v>1115</v>
      </c>
      <c r="I141" s="292" t="s">
        <v>1094</v>
      </c>
      <c r="J141" s="292"/>
      <c r="K141" s="340"/>
    </row>
    <row r="142" s="1" customFormat="1" ht="15" customHeight="1">
      <c r="B142" s="337"/>
      <c r="C142" s="292" t="s">
        <v>1116</v>
      </c>
      <c r="D142" s="292"/>
      <c r="E142" s="292"/>
      <c r="F142" s="315" t="s">
        <v>1059</v>
      </c>
      <c r="G142" s="292"/>
      <c r="H142" s="292" t="s">
        <v>1117</v>
      </c>
      <c r="I142" s="292" t="s">
        <v>1094</v>
      </c>
      <c r="J142" s="292"/>
      <c r="K142" s="340"/>
    </row>
    <row r="143" s="1" customFormat="1" ht="15" customHeight="1">
      <c r="B143" s="341"/>
      <c r="C143" s="342"/>
      <c r="D143" s="342"/>
      <c r="E143" s="342"/>
      <c r="F143" s="342"/>
      <c r="G143" s="342"/>
      <c r="H143" s="342"/>
      <c r="I143" s="342"/>
      <c r="J143" s="342"/>
      <c r="K143" s="343"/>
    </row>
    <row r="144" s="1" customFormat="1" ht="18.75" customHeight="1">
      <c r="B144" s="328"/>
      <c r="C144" s="328"/>
      <c r="D144" s="328"/>
      <c r="E144" s="328"/>
      <c r="F144" s="329"/>
      <c r="G144" s="328"/>
      <c r="H144" s="328"/>
      <c r="I144" s="328"/>
      <c r="J144" s="328"/>
      <c r="K144" s="328"/>
    </row>
    <row r="145" s="1" customFormat="1" ht="18.75" customHeight="1">
      <c r="B145" s="300"/>
      <c r="C145" s="300"/>
      <c r="D145" s="300"/>
      <c r="E145" s="300"/>
      <c r="F145" s="300"/>
      <c r="G145" s="300"/>
      <c r="H145" s="300"/>
      <c r="I145" s="300"/>
      <c r="J145" s="300"/>
      <c r="K145" s="300"/>
    </row>
    <row r="146" s="1" customFormat="1" ht="7.5" customHeight="1">
      <c r="B146" s="301"/>
      <c r="C146" s="302"/>
      <c r="D146" s="302"/>
      <c r="E146" s="302"/>
      <c r="F146" s="302"/>
      <c r="G146" s="302"/>
      <c r="H146" s="302"/>
      <c r="I146" s="302"/>
      <c r="J146" s="302"/>
      <c r="K146" s="303"/>
    </row>
    <row r="147" s="1" customFormat="1" ht="45" customHeight="1">
      <c r="B147" s="304"/>
      <c r="C147" s="305" t="s">
        <v>1118</v>
      </c>
      <c r="D147" s="305"/>
      <c r="E147" s="305"/>
      <c r="F147" s="305"/>
      <c r="G147" s="305"/>
      <c r="H147" s="305"/>
      <c r="I147" s="305"/>
      <c r="J147" s="305"/>
      <c r="K147" s="306"/>
    </row>
    <row r="148" s="1" customFormat="1" ht="17.25" customHeight="1">
      <c r="B148" s="304"/>
      <c r="C148" s="307" t="s">
        <v>1053</v>
      </c>
      <c r="D148" s="307"/>
      <c r="E148" s="307"/>
      <c r="F148" s="307" t="s">
        <v>1054</v>
      </c>
      <c r="G148" s="308"/>
      <c r="H148" s="307" t="s">
        <v>54</v>
      </c>
      <c r="I148" s="307" t="s">
        <v>57</v>
      </c>
      <c r="J148" s="307" t="s">
        <v>1055</v>
      </c>
      <c r="K148" s="306"/>
    </row>
    <row r="149" s="1" customFormat="1" ht="17.25" customHeight="1">
      <c r="B149" s="304"/>
      <c r="C149" s="309" t="s">
        <v>1056</v>
      </c>
      <c r="D149" s="309"/>
      <c r="E149" s="309"/>
      <c r="F149" s="310" t="s">
        <v>1057</v>
      </c>
      <c r="G149" s="311"/>
      <c r="H149" s="309"/>
      <c r="I149" s="309"/>
      <c r="J149" s="309" t="s">
        <v>1058</v>
      </c>
      <c r="K149" s="306"/>
    </row>
    <row r="150" s="1" customFormat="1" ht="5.25" customHeight="1">
      <c r="B150" s="317"/>
      <c r="C150" s="312"/>
      <c r="D150" s="312"/>
      <c r="E150" s="312"/>
      <c r="F150" s="312"/>
      <c r="G150" s="313"/>
      <c r="H150" s="312"/>
      <c r="I150" s="312"/>
      <c r="J150" s="312"/>
      <c r="K150" s="340"/>
    </row>
    <row r="151" s="1" customFormat="1" ht="15" customHeight="1">
      <c r="B151" s="317"/>
      <c r="C151" s="344" t="s">
        <v>1062</v>
      </c>
      <c r="D151" s="292"/>
      <c r="E151" s="292"/>
      <c r="F151" s="345" t="s">
        <v>1059</v>
      </c>
      <c r="G151" s="292"/>
      <c r="H151" s="344" t="s">
        <v>1099</v>
      </c>
      <c r="I151" s="344" t="s">
        <v>1061</v>
      </c>
      <c r="J151" s="344">
        <v>120</v>
      </c>
      <c r="K151" s="340"/>
    </row>
    <row r="152" s="1" customFormat="1" ht="15" customHeight="1">
      <c r="B152" s="317"/>
      <c r="C152" s="344" t="s">
        <v>1108</v>
      </c>
      <c r="D152" s="292"/>
      <c r="E152" s="292"/>
      <c r="F152" s="345" t="s">
        <v>1059</v>
      </c>
      <c r="G152" s="292"/>
      <c r="H152" s="344" t="s">
        <v>1119</v>
      </c>
      <c r="I152" s="344" t="s">
        <v>1061</v>
      </c>
      <c r="J152" s="344" t="s">
        <v>1110</v>
      </c>
      <c r="K152" s="340"/>
    </row>
    <row r="153" s="1" customFormat="1" ht="15" customHeight="1">
      <c r="B153" s="317"/>
      <c r="C153" s="344" t="s">
        <v>1007</v>
      </c>
      <c r="D153" s="292"/>
      <c r="E153" s="292"/>
      <c r="F153" s="345" t="s">
        <v>1059</v>
      </c>
      <c r="G153" s="292"/>
      <c r="H153" s="344" t="s">
        <v>1120</v>
      </c>
      <c r="I153" s="344" t="s">
        <v>1061</v>
      </c>
      <c r="J153" s="344" t="s">
        <v>1110</v>
      </c>
      <c r="K153" s="340"/>
    </row>
    <row r="154" s="1" customFormat="1" ht="15" customHeight="1">
      <c r="B154" s="317"/>
      <c r="C154" s="344" t="s">
        <v>1064</v>
      </c>
      <c r="D154" s="292"/>
      <c r="E154" s="292"/>
      <c r="F154" s="345" t="s">
        <v>1065</v>
      </c>
      <c r="G154" s="292"/>
      <c r="H154" s="344" t="s">
        <v>1099</v>
      </c>
      <c r="I154" s="344" t="s">
        <v>1061</v>
      </c>
      <c r="J154" s="344">
        <v>50</v>
      </c>
      <c r="K154" s="340"/>
    </row>
    <row r="155" s="1" customFormat="1" ht="15" customHeight="1">
      <c r="B155" s="317"/>
      <c r="C155" s="344" t="s">
        <v>1067</v>
      </c>
      <c r="D155" s="292"/>
      <c r="E155" s="292"/>
      <c r="F155" s="345" t="s">
        <v>1059</v>
      </c>
      <c r="G155" s="292"/>
      <c r="H155" s="344" t="s">
        <v>1099</v>
      </c>
      <c r="I155" s="344" t="s">
        <v>1069</v>
      </c>
      <c r="J155" s="344"/>
      <c r="K155" s="340"/>
    </row>
    <row r="156" s="1" customFormat="1" ht="15" customHeight="1">
      <c r="B156" s="317"/>
      <c r="C156" s="344" t="s">
        <v>1078</v>
      </c>
      <c r="D156" s="292"/>
      <c r="E156" s="292"/>
      <c r="F156" s="345" t="s">
        <v>1065</v>
      </c>
      <c r="G156" s="292"/>
      <c r="H156" s="344" t="s">
        <v>1099</v>
      </c>
      <c r="I156" s="344" t="s">
        <v>1061</v>
      </c>
      <c r="J156" s="344">
        <v>50</v>
      </c>
      <c r="K156" s="340"/>
    </row>
    <row r="157" s="1" customFormat="1" ht="15" customHeight="1">
      <c r="B157" s="317"/>
      <c r="C157" s="344" t="s">
        <v>1086</v>
      </c>
      <c r="D157" s="292"/>
      <c r="E157" s="292"/>
      <c r="F157" s="345" t="s">
        <v>1065</v>
      </c>
      <c r="G157" s="292"/>
      <c r="H157" s="344" t="s">
        <v>1099</v>
      </c>
      <c r="I157" s="344" t="s">
        <v>1061</v>
      </c>
      <c r="J157" s="344">
        <v>50</v>
      </c>
      <c r="K157" s="340"/>
    </row>
    <row r="158" s="1" customFormat="1" ht="15" customHeight="1">
      <c r="B158" s="317"/>
      <c r="C158" s="344" t="s">
        <v>1084</v>
      </c>
      <c r="D158" s="292"/>
      <c r="E158" s="292"/>
      <c r="F158" s="345" t="s">
        <v>1065</v>
      </c>
      <c r="G158" s="292"/>
      <c r="H158" s="344" t="s">
        <v>1099</v>
      </c>
      <c r="I158" s="344" t="s">
        <v>1061</v>
      </c>
      <c r="J158" s="344">
        <v>50</v>
      </c>
      <c r="K158" s="340"/>
    </row>
    <row r="159" s="1" customFormat="1" ht="15" customHeight="1">
      <c r="B159" s="317"/>
      <c r="C159" s="344" t="s">
        <v>82</v>
      </c>
      <c r="D159" s="292"/>
      <c r="E159" s="292"/>
      <c r="F159" s="345" t="s">
        <v>1059</v>
      </c>
      <c r="G159" s="292"/>
      <c r="H159" s="344" t="s">
        <v>1121</v>
      </c>
      <c r="I159" s="344" t="s">
        <v>1061</v>
      </c>
      <c r="J159" s="344" t="s">
        <v>1122</v>
      </c>
      <c r="K159" s="340"/>
    </row>
    <row r="160" s="1" customFormat="1" ht="15" customHeight="1">
      <c r="B160" s="317"/>
      <c r="C160" s="344" t="s">
        <v>1123</v>
      </c>
      <c r="D160" s="292"/>
      <c r="E160" s="292"/>
      <c r="F160" s="345" t="s">
        <v>1059</v>
      </c>
      <c r="G160" s="292"/>
      <c r="H160" s="344" t="s">
        <v>1124</v>
      </c>
      <c r="I160" s="344" t="s">
        <v>1094</v>
      </c>
      <c r="J160" s="344"/>
      <c r="K160" s="340"/>
    </row>
    <row r="161" s="1" customFormat="1" ht="15" customHeight="1">
      <c r="B161" s="346"/>
      <c r="C161" s="326"/>
      <c r="D161" s="326"/>
      <c r="E161" s="326"/>
      <c r="F161" s="326"/>
      <c r="G161" s="326"/>
      <c r="H161" s="326"/>
      <c r="I161" s="326"/>
      <c r="J161" s="326"/>
      <c r="K161" s="347"/>
    </row>
    <row r="162" s="1" customFormat="1" ht="18.75" customHeight="1">
      <c r="B162" s="328"/>
      <c r="C162" s="338"/>
      <c r="D162" s="338"/>
      <c r="E162" s="338"/>
      <c r="F162" s="348"/>
      <c r="G162" s="338"/>
      <c r="H162" s="338"/>
      <c r="I162" s="338"/>
      <c r="J162" s="338"/>
      <c r="K162" s="328"/>
    </row>
    <row r="163" s="1" customFormat="1" ht="18.75" customHeight="1">
      <c r="B163" s="300"/>
      <c r="C163" s="300"/>
      <c r="D163" s="300"/>
      <c r="E163" s="300"/>
      <c r="F163" s="300"/>
      <c r="G163" s="300"/>
      <c r="H163" s="300"/>
      <c r="I163" s="300"/>
      <c r="J163" s="300"/>
      <c r="K163" s="300"/>
    </row>
    <row r="164" s="1" customFormat="1" ht="7.5" customHeight="1">
      <c r="B164" s="279"/>
      <c r="C164" s="280"/>
      <c r="D164" s="280"/>
      <c r="E164" s="280"/>
      <c r="F164" s="280"/>
      <c r="G164" s="280"/>
      <c r="H164" s="280"/>
      <c r="I164" s="280"/>
      <c r="J164" s="280"/>
      <c r="K164" s="281"/>
    </row>
    <row r="165" s="1" customFormat="1" ht="45" customHeight="1">
      <c r="B165" s="282"/>
      <c r="C165" s="283" t="s">
        <v>1125</v>
      </c>
      <c r="D165" s="283"/>
      <c r="E165" s="283"/>
      <c r="F165" s="283"/>
      <c r="G165" s="283"/>
      <c r="H165" s="283"/>
      <c r="I165" s="283"/>
      <c r="J165" s="283"/>
      <c r="K165" s="284"/>
    </row>
    <row r="166" s="1" customFormat="1" ht="17.25" customHeight="1">
      <c r="B166" s="282"/>
      <c r="C166" s="307" t="s">
        <v>1053</v>
      </c>
      <c r="D166" s="307"/>
      <c r="E166" s="307"/>
      <c r="F166" s="307" t="s">
        <v>1054</v>
      </c>
      <c r="G166" s="349"/>
      <c r="H166" s="350" t="s">
        <v>54</v>
      </c>
      <c r="I166" s="350" t="s">
        <v>57</v>
      </c>
      <c r="J166" s="307" t="s">
        <v>1055</v>
      </c>
      <c r="K166" s="284"/>
    </row>
    <row r="167" s="1" customFormat="1" ht="17.25" customHeight="1">
      <c r="B167" s="285"/>
      <c r="C167" s="309" t="s">
        <v>1056</v>
      </c>
      <c r="D167" s="309"/>
      <c r="E167" s="309"/>
      <c r="F167" s="310" t="s">
        <v>1057</v>
      </c>
      <c r="G167" s="351"/>
      <c r="H167" s="352"/>
      <c r="I167" s="352"/>
      <c r="J167" s="309" t="s">
        <v>1058</v>
      </c>
      <c r="K167" s="287"/>
    </row>
    <row r="168" s="1" customFormat="1" ht="5.25" customHeight="1">
      <c r="B168" s="317"/>
      <c r="C168" s="312"/>
      <c r="D168" s="312"/>
      <c r="E168" s="312"/>
      <c r="F168" s="312"/>
      <c r="G168" s="313"/>
      <c r="H168" s="312"/>
      <c r="I168" s="312"/>
      <c r="J168" s="312"/>
      <c r="K168" s="340"/>
    </row>
    <row r="169" s="1" customFormat="1" ht="15" customHeight="1">
      <c r="B169" s="317"/>
      <c r="C169" s="292" t="s">
        <v>1062</v>
      </c>
      <c r="D169" s="292"/>
      <c r="E169" s="292"/>
      <c r="F169" s="315" t="s">
        <v>1059</v>
      </c>
      <c r="G169" s="292"/>
      <c r="H169" s="292" t="s">
        <v>1099</v>
      </c>
      <c r="I169" s="292" t="s">
        <v>1061</v>
      </c>
      <c r="J169" s="292">
        <v>120</v>
      </c>
      <c r="K169" s="340"/>
    </row>
    <row r="170" s="1" customFormat="1" ht="15" customHeight="1">
      <c r="B170" s="317"/>
      <c r="C170" s="292" t="s">
        <v>1108</v>
      </c>
      <c r="D170" s="292"/>
      <c r="E170" s="292"/>
      <c r="F170" s="315" t="s">
        <v>1059</v>
      </c>
      <c r="G170" s="292"/>
      <c r="H170" s="292" t="s">
        <v>1109</v>
      </c>
      <c r="I170" s="292" t="s">
        <v>1061</v>
      </c>
      <c r="J170" s="292" t="s">
        <v>1110</v>
      </c>
      <c r="K170" s="340"/>
    </row>
    <row r="171" s="1" customFormat="1" ht="15" customHeight="1">
      <c r="B171" s="317"/>
      <c r="C171" s="292" t="s">
        <v>1007</v>
      </c>
      <c r="D171" s="292"/>
      <c r="E171" s="292"/>
      <c r="F171" s="315" t="s">
        <v>1059</v>
      </c>
      <c r="G171" s="292"/>
      <c r="H171" s="292" t="s">
        <v>1126</v>
      </c>
      <c r="I171" s="292" t="s">
        <v>1061</v>
      </c>
      <c r="J171" s="292" t="s">
        <v>1110</v>
      </c>
      <c r="K171" s="340"/>
    </row>
    <row r="172" s="1" customFormat="1" ht="15" customHeight="1">
      <c r="B172" s="317"/>
      <c r="C172" s="292" t="s">
        <v>1064</v>
      </c>
      <c r="D172" s="292"/>
      <c r="E172" s="292"/>
      <c r="F172" s="315" t="s">
        <v>1065</v>
      </c>
      <c r="G172" s="292"/>
      <c r="H172" s="292" t="s">
        <v>1126</v>
      </c>
      <c r="I172" s="292" t="s">
        <v>1061</v>
      </c>
      <c r="J172" s="292">
        <v>50</v>
      </c>
      <c r="K172" s="340"/>
    </row>
    <row r="173" s="1" customFormat="1" ht="15" customHeight="1">
      <c r="B173" s="317"/>
      <c r="C173" s="292" t="s">
        <v>1067</v>
      </c>
      <c r="D173" s="292"/>
      <c r="E173" s="292"/>
      <c r="F173" s="315" t="s">
        <v>1059</v>
      </c>
      <c r="G173" s="292"/>
      <c r="H173" s="292" t="s">
        <v>1126</v>
      </c>
      <c r="I173" s="292" t="s">
        <v>1069</v>
      </c>
      <c r="J173" s="292"/>
      <c r="K173" s="340"/>
    </row>
    <row r="174" s="1" customFormat="1" ht="15" customHeight="1">
      <c r="B174" s="317"/>
      <c r="C174" s="292" t="s">
        <v>1078</v>
      </c>
      <c r="D174" s="292"/>
      <c r="E174" s="292"/>
      <c r="F174" s="315" t="s">
        <v>1065</v>
      </c>
      <c r="G174" s="292"/>
      <c r="H174" s="292" t="s">
        <v>1126</v>
      </c>
      <c r="I174" s="292" t="s">
        <v>1061</v>
      </c>
      <c r="J174" s="292">
        <v>50</v>
      </c>
      <c r="K174" s="340"/>
    </row>
    <row r="175" s="1" customFormat="1" ht="15" customHeight="1">
      <c r="B175" s="317"/>
      <c r="C175" s="292" t="s">
        <v>1086</v>
      </c>
      <c r="D175" s="292"/>
      <c r="E175" s="292"/>
      <c r="F175" s="315" t="s">
        <v>1065</v>
      </c>
      <c r="G175" s="292"/>
      <c r="H175" s="292" t="s">
        <v>1126</v>
      </c>
      <c r="I175" s="292" t="s">
        <v>1061</v>
      </c>
      <c r="J175" s="292">
        <v>50</v>
      </c>
      <c r="K175" s="340"/>
    </row>
    <row r="176" s="1" customFormat="1" ht="15" customHeight="1">
      <c r="B176" s="317"/>
      <c r="C176" s="292" t="s">
        <v>1084</v>
      </c>
      <c r="D176" s="292"/>
      <c r="E176" s="292"/>
      <c r="F176" s="315" t="s">
        <v>1065</v>
      </c>
      <c r="G176" s="292"/>
      <c r="H176" s="292" t="s">
        <v>1126</v>
      </c>
      <c r="I176" s="292" t="s">
        <v>1061</v>
      </c>
      <c r="J176" s="292">
        <v>50</v>
      </c>
      <c r="K176" s="340"/>
    </row>
    <row r="177" s="1" customFormat="1" ht="15" customHeight="1">
      <c r="B177" s="317"/>
      <c r="C177" s="292" t="s">
        <v>101</v>
      </c>
      <c r="D177" s="292"/>
      <c r="E177" s="292"/>
      <c r="F177" s="315" t="s">
        <v>1059</v>
      </c>
      <c r="G177" s="292"/>
      <c r="H177" s="292" t="s">
        <v>1127</v>
      </c>
      <c r="I177" s="292" t="s">
        <v>1128</v>
      </c>
      <c r="J177" s="292"/>
      <c r="K177" s="340"/>
    </row>
    <row r="178" s="1" customFormat="1" ht="15" customHeight="1">
      <c r="B178" s="317"/>
      <c r="C178" s="292" t="s">
        <v>57</v>
      </c>
      <c r="D178" s="292"/>
      <c r="E178" s="292"/>
      <c r="F178" s="315" t="s">
        <v>1059</v>
      </c>
      <c r="G178" s="292"/>
      <c r="H178" s="292" t="s">
        <v>1129</v>
      </c>
      <c r="I178" s="292" t="s">
        <v>1130</v>
      </c>
      <c r="J178" s="292">
        <v>1</v>
      </c>
      <c r="K178" s="340"/>
    </row>
    <row r="179" s="1" customFormat="1" ht="15" customHeight="1">
      <c r="B179" s="317"/>
      <c r="C179" s="292" t="s">
        <v>53</v>
      </c>
      <c r="D179" s="292"/>
      <c r="E179" s="292"/>
      <c r="F179" s="315" t="s">
        <v>1059</v>
      </c>
      <c r="G179" s="292"/>
      <c r="H179" s="292" t="s">
        <v>1131</v>
      </c>
      <c r="I179" s="292" t="s">
        <v>1061</v>
      </c>
      <c r="J179" s="292">
        <v>20</v>
      </c>
      <c r="K179" s="340"/>
    </row>
    <row r="180" s="1" customFormat="1" ht="15" customHeight="1">
      <c r="B180" s="317"/>
      <c r="C180" s="292" t="s">
        <v>54</v>
      </c>
      <c r="D180" s="292"/>
      <c r="E180" s="292"/>
      <c r="F180" s="315" t="s">
        <v>1059</v>
      </c>
      <c r="G180" s="292"/>
      <c r="H180" s="292" t="s">
        <v>1132</v>
      </c>
      <c r="I180" s="292" t="s">
        <v>1061</v>
      </c>
      <c r="J180" s="292">
        <v>255</v>
      </c>
      <c r="K180" s="340"/>
    </row>
    <row r="181" s="1" customFormat="1" ht="15" customHeight="1">
      <c r="B181" s="317"/>
      <c r="C181" s="292" t="s">
        <v>102</v>
      </c>
      <c r="D181" s="292"/>
      <c r="E181" s="292"/>
      <c r="F181" s="315" t="s">
        <v>1059</v>
      </c>
      <c r="G181" s="292"/>
      <c r="H181" s="292" t="s">
        <v>1023</v>
      </c>
      <c r="I181" s="292" t="s">
        <v>1061</v>
      </c>
      <c r="J181" s="292">
        <v>10</v>
      </c>
      <c r="K181" s="340"/>
    </row>
    <row r="182" s="1" customFormat="1" ht="15" customHeight="1">
      <c r="B182" s="317"/>
      <c r="C182" s="292" t="s">
        <v>103</v>
      </c>
      <c r="D182" s="292"/>
      <c r="E182" s="292"/>
      <c r="F182" s="315" t="s">
        <v>1059</v>
      </c>
      <c r="G182" s="292"/>
      <c r="H182" s="292" t="s">
        <v>1133</v>
      </c>
      <c r="I182" s="292" t="s">
        <v>1094</v>
      </c>
      <c r="J182" s="292"/>
      <c r="K182" s="340"/>
    </row>
    <row r="183" s="1" customFormat="1" ht="15" customHeight="1">
      <c r="B183" s="317"/>
      <c r="C183" s="292" t="s">
        <v>1134</v>
      </c>
      <c r="D183" s="292"/>
      <c r="E183" s="292"/>
      <c r="F183" s="315" t="s">
        <v>1059</v>
      </c>
      <c r="G183" s="292"/>
      <c r="H183" s="292" t="s">
        <v>1135</v>
      </c>
      <c r="I183" s="292" t="s">
        <v>1094</v>
      </c>
      <c r="J183" s="292"/>
      <c r="K183" s="340"/>
    </row>
    <row r="184" s="1" customFormat="1" ht="15" customHeight="1">
      <c r="B184" s="317"/>
      <c r="C184" s="292" t="s">
        <v>1123</v>
      </c>
      <c r="D184" s="292"/>
      <c r="E184" s="292"/>
      <c r="F184" s="315" t="s">
        <v>1059</v>
      </c>
      <c r="G184" s="292"/>
      <c r="H184" s="292" t="s">
        <v>1136</v>
      </c>
      <c r="I184" s="292" t="s">
        <v>1094</v>
      </c>
      <c r="J184" s="292"/>
      <c r="K184" s="340"/>
    </row>
    <row r="185" s="1" customFormat="1" ht="15" customHeight="1">
      <c r="B185" s="317"/>
      <c r="C185" s="292" t="s">
        <v>105</v>
      </c>
      <c r="D185" s="292"/>
      <c r="E185" s="292"/>
      <c r="F185" s="315" t="s">
        <v>1065</v>
      </c>
      <c r="G185" s="292"/>
      <c r="H185" s="292" t="s">
        <v>1137</v>
      </c>
      <c r="I185" s="292" t="s">
        <v>1061</v>
      </c>
      <c r="J185" s="292">
        <v>50</v>
      </c>
      <c r="K185" s="340"/>
    </row>
    <row r="186" s="1" customFormat="1" ht="15" customHeight="1">
      <c r="B186" s="317"/>
      <c r="C186" s="292" t="s">
        <v>1138</v>
      </c>
      <c r="D186" s="292"/>
      <c r="E186" s="292"/>
      <c r="F186" s="315" t="s">
        <v>1065</v>
      </c>
      <c r="G186" s="292"/>
      <c r="H186" s="292" t="s">
        <v>1139</v>
      </c>
      <c r="I186" s="292" t="s">
        <v>1140</v>
      </c>
      <c r="J186" s="292"/>
      <c r="K186" s="340"/>
    </row>
    <row r="187" s="1" customFormat="1" ht="15" customHeight="1">
      <c r="B187" s="317"/>
      <c r="C187" s="292" t="s">
        <v>1141</v>
      </c>
      <c r="D187" s="292"/>
      <c r="E187" s="292"/>
      <c r="F187" s="315" t="s">
        <v>1065</v>
      </c>
      <c r="G187" s="292"/>
      <c r="H187" s="292" t="s">
        <v>1142</v>
      </c>
      <c r="I187" s="292" t="s">
        <v>1140</v>
      </c>
      <c r="J187" s="292"/>
      <c r="K187" s="340"/>
    </row>
    <row r="188" s="1" customFormat="1" ht="15" customHeight="1">
      <c r="B188" s="317"/>
      <c r="C188" s="292" t="s">
        <v>1143</v>
      </c>
      <c r="D188" s="292"/>
      <c r="E188" s="292"/>
      <c r="F188" s="315" t="s">
        <v>1065</v>
      </c>
      <c r="G188" s="292"/>
      <c r="H188" s="292" t="s">
        <v>1144</v>
      </c>
      <c r="I188" s="292" t="s">
        <v>1140</v>
      </c>
      <c r="J188" s="292"/>
      <c r="K188" s="340"/>
    </row>
    <row r="189" s="1" customFormat="1" ht="15" customHeight="1">
      <c r="B189" s="317"/>
      <c r="C189" s="353" t="s">
        <v>1145</v>
      </c>
      <c r="D189" s="292"/>
      <c r="E189" s="292"/>
      <c r="F189" s="315" t="s">
        <v>1065</v>
      </c>
      <c r="G189" s="292"/>
      <c r="H189" s="292" t="s">
        <v>1146</v>
      </c>
      <c r="I189" s="292" t="s">
        <v>1147</v>
      </c>
      <c r="J189" s="354" t="s">
        <v>1148</v>
      </c>
      <c r="K189" s="340"/>
    </row>
    <row r="190" s="18" customFormat="1" ht="15" customHeight="1">
      <c r="B190" s="355"/>
      <c r="C190" s="356" t="s">
        <v>1149</v>
      </c>
      <c r="D190" s="357"/>
      <c r="E190" s="357"/>
      <c r="F190" s="358" t="s">
        <v>1065</v>
      </c>
      <c r="G190" s="357"/>
      <c r="H190" s="357" t="s">
        <v>1150</v>
      </c>
      <c r="I190" s="357" t="s">
        <v>1147</v>
      </c>
      <c r="J190" s="359" t="s">
        <v>1148</v>
      </c>
      <c r="K190" s="360"/>
    </row>
    <row r="191" s="1" customFormat="1" ht="15" customHeight="1">
      <c r="B191" s="317"/>
      <c r="C191" s="353" t="s">
        <v>42</v>
      </c>
      <c r="D191" s="292"/>
      <c r="E191" s="292"/>
      <c r="F191" s="315" t="s">
        <v>1059</v>
      </c>
      <c r="G191" s="292"/>
      <c r="H191" s="289" t="s">
        <v>1151</v>
      </c>
      <c r="I191" s="292" t="s">
        <v>1152</v>
      </c>
      <c r="J191" s="292"/>
      <c r="K191" s="340"/>
    </row>
    <row r="192" s="1" customFormat="1" ht="15" customHeight="1">
      <c r="B192" s="317"/>
      <c r="C192" s="353" t="s">
        <v>1153</v>
      </c>
      <c r="D192" s="292"/>
      <c r="E192" s="292"/>
      <c r="F192" s="315" t="s">
        <v>1059</v>
      </c>
      <c r="G192" s="292"/>
      <c r="H192" s="292" t="s">
        <v>1154</v>
      </c>
      <c r="I192" s="292" t="s">
        <v>1094</v>
      </c>
      <c r="J192" s="292"/>
      <c r="K192" s="340"/>
    </row>
    <row r="193" s="1" customFormat="1" ht="15" customHeight="1">
      <c r="B193" s="317"/>
      <c r="C193" s="353" t="s">
        <v>1155</v>
      </c>
      <c r="D193" s="292"/>
      <c r="E193" s="292"/>
      <c r="F193" s="315" t="s">
        <v>1059</v>
      </c>
      <c r="G193" s="292"/>
      <c r="H193" s="292" t="s">
        <v>1156</v>
      </c>
      <c r="I193" s="292" t="s">
        <v>1094</v>
      </c>
      <c r="J193" s="292"/>
      <c r="K193" s="340"/>
    </row>
    <row r="194" s="1" customFormat="1" ht="15" customHeight="1">
      <c r="B194" s="317"/>
      <c r="C194" s="353" t="s">
        <v>1157</v>
      </c>
      <c r="D194" s="292"/>
      <c r="E194" s="292"/>
      <c r="F194" s="315" t="s">
        <v>1065</v>
      </c>
      <c r="G194" s="292"/>
      <c r="H194" s="292" t="s">
        <v>1158</v>
      </c>
      <c r="I194" s="292" t="s">
        <v>1094</v>
      </c>
      <c r="J194" s="292"/>
      <c r="K194" s="340"/>
    </row>
    <row r="195" s="1" customFormat="1" ht="15" customHeight="1">
      <c r="B195" s="346"/>
      <c r="C195" s="361"/>
      <c r="D195" s="326"/>
      <c r="E195" s="326"/>
      <c r="F195" s="326"/>
      <c r="G195" s="326"/>
      <c r="H195" s="326"/>
      <c r="I195" s="326"/>
      <c r="J195" s="326"/>
      <c r="K195" s="347"/>
    </row>
    <row r="196" s="1" customFormat="1" ht="18.75" customHeight="1">
      <c r="B196" s="328"/>
      <c r="C196" s="338"/>
      <c r="D196" s="338"/>
      <c r="E196" s="338"/>
      <c r="F196" s="348"/>
      <c r="G196" s="338"/>
      <c r="H196" s="338"/>
      <c r="I196" s="338"/>
      <c r="J196" s="338"/>
      <c r="K196" s="328"/>
    </row>
    <row r="197" s="1" customFormat="1" ht="18.75" customHeight="1">
      <c r="B197" s="328"/>
      <c r="C197" s="338"/>
      <c r="D197" s="338"/>
      <c r="E197" s="338"/>
      <c r="F197" s="348"/>
      <c r="G197" s="338"/>
      <c r="H197" s="338"/>
      <c r="I197" s="338"/>
      <c r="J197" s="338"/>
      <c r="K197" s="328"/>
    </row>
    <row r="198" s="1" customFormat="1" ht="18.75" customHeight="1">
      <c r="B198" s="300"/>
      <c r="C198" s="300"/>
      <c r="D198" s="300"/>
      <c r="E198" s="300"/>
      <c r="F198" s="300"/>
      <c r="G198" s="300"/>
      <c r="H198" s="300"/>
      <c r="I198" s="300"/>
      <c r="J198" s="300"/>
      <c r="K198" s="300"/>
    </row>
    <row r="199" s="1" customFormat="1" ht="13.5">
      <c r="B199" s="279"/>
      <c r="C199" s="280"/>
      <c r="D199" s="280"/>
      <c r="E199" s="280"/>
      <c r="F199" s="280"/>
      <c r="G199" s="280"/>
      <c r="H199" s="280"/>
      <c r="I199" s="280"/>
      <c r="J199" s="280"/>
      <c r="K199" s="281"/>
    </row>
    <row r="200" s="1" customFormat="1" ht="21">
      <c r="B200" s="282"/>
      <c r="C200" s="283" t="s">
        <v>1159</v>
      </c>
      <c r="D200" s="283"/>
      <c r="E200" s="283"/>
      <c r="F200" s="283"/>
      <c r="G200" s="283"/>
      <c r="H200" s="283"/>
      <c r="I200" s="283"/>
      <c r="J200" s="283"/>
      <c r="K200" s="284"/>
    </row>
    <row r="201" s="1" customFormat="1" ht="25.5" customHeight="1">
      <c r="B201" s="282"/>
      <c r="C201" s="362" t="s">
        <v>1160</v>
      </c>
      <c r="D201" s="362"/>
      <c r="E201" s="362"/>
      <c r="F201" s="362" t="s">
        <v>1161</v>
      </c>
      <c r="G201" s="363"/>
      <c r="H201" s="362" t="s">
        <v>1162</v>
      </c>
      <c r="I201" s="362"/>
      <c r="J201" s="362"/>
      <c r="K201" s="284"/>
    </row>
    <row r="202" s="1" customFormat="1" ht="5.25" customHeight="1">
      <c r="B202" s="317"/>
      <c r="C202" s="312"/>
      <c r="D202" s="312"/>
      <c r="E202" s="312"/>
      <c r="F202" s="312"/>
      <c r="G202" s="338"/>
      <c r="H202" s="312"/>
      <c r="I202" s="312"/>
      <c r="J202" s="312"/>
      <c r="K202" s="340"/>
    </row>
    <row r="203" s="1" customFormat="1" ht="15" customHeight="1">
      <c r="B203" s="317"/>
      <c r="C203" s="292" t="s">
        <v>1152</v>
      </c>
      <c r="D203" s="292"/>
      <c r="E203" s="292"/>
      <c r="F203" s="315" t="s">
        <v>43</v>
      </c>
      <c r="G203" s="292"/>
      <c r="H203" s="292" t="s">
        <v>1163</v>
      </c>
      <c r="I203" s="292"/>
      <c r="J203" s="292"/>
      <c r="K203" s="340"/>
    </row>
    <row r="204" s="1" customFormat="1" ht="15" customHeight="1">
      <c r="B204" s="317"/>
      <c r="C204" s="292"/>
      <c r="D204" s="292"/>
      <c r="E204" s="292"/>
      <c r="F204" s="315" t="s">
        <v>44</v>
      </c>
      <c r="G204" s="292"/>
      <c r="H204" s="292" t="s">
        <v>1164</v>
      </c>
      <c r="I204" s="292"/>
      <c r="J204" s="292"/>
      <c r="K204" s="340"/>
    </row>
    <row r="205" s="1" customFormat="1" ht="15" customHeight="1">
      <c r="B205" s="317"/>
      <c r="C205" s="292"/>
      <c r="D205" s="292"/>
      <c r="E205" s="292"/>
      <c r="F205" s="315" t="s">
        <v>47</v>
      </c>
      <c r="G205" s="292"/>
      <c r="H205" s="292" t="s">
        <v>1165</v>
      </c>
      <c r="I205" s="292"/>
      <c r="J205" s="292"/>
      <c r="K205" s="340"/>
    </row>
    <row r="206" s="1" customFormat="1" ht="15" customHeight="1">
      <c r="B206" s="317"/>
      <c r="C206" s="292"/>
      <c r="D206" s="292"/>
      <c r="E206" s="292"/>
      <c r="F206" s="315" t="s">
        <v>45</v>
      </c>
      <c r="G206" s="292"/>
      <c r="H206" s="292" t="s">
        <v>1166</v>
      </c>
      <c r="I206" s="292"/>
      <c r="J206" s="292"/>
      <c r="K206" s="340"/>
    </row>
    <row r="207" s="1" customFormat="1" ht="15" customHeight="1">
      <c r="B207" s="317"/>
      <c r="C207" s="292"/>
      <c r="D207" s="292"/>
      <c r="E207" s="292"/>
      <c r="F207" s="315" t="s">
        <v>46</v>
      </c>
      <c r="G207" s="292"/>
      <c r="H207" s="292" t="s">
        <v>1167</v>
      </c>
      <c r="I207" s="292"/>
      <c r="J207" s="292"/>
      <c r="K207" s="340"/>
    </row>
    <row r="208" s="1" customFormat="1" ht="15" customHeight="1">
      <c r="B208" s="317"/>
      <c r="C208" s="292"/>
      <c r="D208" s="292"/>
      <c r="E208" s="292"/>
      <c r="F208" s="315"/>
      <c r="G208" s="292"/>
      <c r="H208" s="292"/>
      <c r="I208" s="292"/>
      <c r="J208" s="292"/>
      <c r="K208" s="340"/>
    </row>
    <row r="209" s="1" customFormat="1" ht="15" customHeight="1">
      <c r="B209" s="317"/>
      <c r="C209" s="292" t="s">
        <v>1106</v>
      </c>
      <c r="D209" s="292"/>
      <c r="E209" s="292"/>
      <c r="F209" s="315" t="s">
        <v>76</v>
      </c>
      <c r="G209" s="292"/>
      <c r="H209" s="292" t="s">
        <v>1168</v>
      </c>
      <c r="I209" s="292"/>
      <c r="J209" s="292"/>
      <c r="K209" s="340"/>
    </row>
    <row r="210" s="1" customFormat="1" ht="15" customHeight="1">
      <c r="B210" s="317"/>
      <c r="C210" s="292"/>
      <c r="D210" s="292"/>
      <c r="E210" s="292"/>
      <c r="F210" s="315" t="s">
        <v>1001</v>
      </c>
      <c r="G210" s="292"/>
      <c r="H210" s="292" t="s">
        <v>1002</v>
      </c>
      <c r="I210" s="292"/>
      <c r="J210" s="292"/>
      <c r="K210" s="340"/>
    </row>
    <row r="211" s="1" customFormat="1" ht="15" customHeight="1">
      <c r="B211" s="317"/>
      <c r="C211" s="292"/>
      <c r="D211" s="292"/>
      <c r="E211" s="292"/>
      <c r="F211" s="315" t="s">
        <v>999</v>
      </c>
      <c r="G211" s="292"/>
      <c r="H211" s="292" t="s">
        <v>1169</v>
      </c>
      <c r="I211" s="292"/>
      <c r="J211" s="292"/>
      <c r="K211" s="340"/>
    </row>
    <row r="212" s="1" customFormat="1" ht="15" customHeight="1">
      <c r="B212" s="364"/>
      <c r="C212" s="292"/>
      <c r="D212" s="292"/>
      <c r="E212" s="292"/>
      <c r="F212" s="315" t="s">
        <v>1003</v>
      </c>
      <c r="G212" s="353"/>
      <c r="H212" s="344" t="s">
        <v>1004</v>
      </c>
      <c r="I212" s="344"/>
      <c r="J212" s="344"/>
      <c r="K212" s="365"/>
    </row>
    <row r="213" s="1" customFormat="1" ht="15" customHeight="1">
      <c r="B213" s="364"/>
      <c r="C213" s="292"/>
      <c r="D213" s="292"/>
      <c r="E213" s="292"/>
      <c r="F213" s="315" t="s">
        <v>1005</v>
      </c>
      <c r="G213" s="353"/>
      <c r="H213" s="344" t="s">
        <v>981</v>
      </c>
      <c r="I213" s="344"/>
      <c r="J213" s="344"/>
      <c r="K213" s="365"/>
    </row>
    <row r="214" s="1" customFormat="1" ht="15" customHeight="1">
      <c r="B214" s="364"/>
      <c r="C214" s="292"/>
      <c r="D214" s="292"/>
      <c r="E214" s="292"/>
      <c r="F214" s="315"/>
      <c r="G214" s="353"/>
      <c r="H214" s="344"/>
      <c r="I214" s="344"/>
      <c r="J214" s="344"/>
      <c r="K214" s="365"/>
    </row>
    <row r="215" s="1" customFormat="1" ht="15" customHeight="1">
      <c r="B215" s="364"/>
      <c r="C215" s="292" t="s">
        <v>1130</v>
      </c>
      <c r="D215" s="292"/>
      <c r="E215" s="292"/>
      <c r="F215" s="315">
        <v>1</v>
      </c>
      <c r="G215" s="353"/>
      <c r="H215" s="344" t="s">
        <v>1170</v>
      </c>
      <c r="I215" s="344"/>
      <c r="J215" s="344"/>
      <c r="K215" s="365"/>
    </row>
    <row r="216" s="1" customFormat="1" ht="15" customHeight="1">
      <c r="B216" s="364"/>
      <c r="C216" s="292"/>
      <c r="D216" s="292"/>
      <c r="E216" s="292"/>
      <c r="F216" s="315">
        <v>2</v>
      </c>
      <c r="G216" s="353"/>
      <c r="H216" s="344" t="s">
        <v>1171</v>
      </c>
      <c r="I216" s="344"/>
      <c r="J216" s="344"/>
      <c r="K216" s="365"/>
    </row>
    <row r="217" s="1" customFormat="1" ht="15" customHeight="1">
      <c r="B217" s="364"/>
      <c r="C217" s="292"/>
      <c r="D217" s="292"/>
      <c r="E217" s="292"/>
      <c r="F217" s="315">
        <v>3</v>
      </c>
      <c r="G217" s="353"/>
      <c r="H217" s="344" t="s">
        <v>1172</v>
      </c>
      <c r="I217" s="344"/>
      <c r="J217" s="344"/>
      <c r="K217" s="365"/>
    </row>
    <row r="218" s="1" customFormat="1" ht="15" customHeight="1">
      <c r="B218" s="364"/>
      <c r="C218" s="292"/>
      <c r="D218" s="292"/>
      <c r="E218" s="292"/>
      <c r="F218" s="315">
        <v>4</v>
      </c>
      <c r="G218" s="353"/>
      <c r="H218" s="344" t="s">
        <v>1173</v>
      </c>
      <c r="I218" s="344"/>
      <c r="J218" s="344"/>
      <c r="K218" s="365"/>
    </row>
    <row r="219" s="1" customFormat="1" ht="12.75" customHeight="1">
      <c r="B219" s="366"/>
      <c r="C219" s="367"/>
      <c r="D219" s="367"/>
      <c r="E219" s="367"/>
      <c r="F219" s="367"/>
      <c r="G219" s="367"/>
      <c r="H219" s="367"/>
      <c r="I219" s="367"/>
      <c r="J219" s="367"/>
      <c r="K219" s="36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Martina Kratochvílová</dc:creator>
  <cp:lastModifiedBy>Martina Kratochvílová</cp:lastModifiedBy>
  <dcterms:created xsi:type="dcterms:W3CDTF">2024-05-16T07:59:35Z</dcterms:created>
  <dcterms:modified xsi:type="dcterms:W3CDTF">2024-05-16T07:59:41Z</dcterms:modified>
</cp:coreProperties>
</file>