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gabriela.hulova\Downloads\"/>
    </mc:Choice>
  </mc:AlternateContent>
  <xr:revisionPtr revIDLastSave="0" documentId="13_ncr:1_{83ED95E8-758E-4360-9335-5CE5B2E8F400}" xr6:coauthVersionLast="36" xr6:coauthVersionMax="47" xr10:uidLastSave="{00000000-0000-0000-0000-000000000000}"/>
  <workbookProtection workbookAlgorithmName="SHA-512" workbookHashValue="GqlBRK/sP5dGZWmJuJsb+VcifGlw07VDxtJAbbvPz5hnlbv70aZbfGm5A2WHKYT86erGmt1yjlcg9WKFdd9Q+w==" workbookSaltValue="KETNM3wt9SZ7Do1LkT5SOg==" workbookSpinCount="100000" lockStructure="1"/>
  <bookViews>
    <workbookView xWindow="0" yWindow="0" windowWidth="28800" windowHeight="14025" xr2:uid="{8505D956-AF32-4A01-8DB6-A1DE39E7C0F8}"/>
  </bookViews>
  <sheets>
    <sheet name="Úvod" sheetId="2" r:id="rId1"/>
    <sheet name="Plošní prvky" sheetId="1" r:id="rId2"/>
    <sheet name="Bodové prvky" sheetId="3" r:id="rId3"/>
    <sheet name="Materiál" sheetId="4" r:id="rId4"/>
    <sheet name="Souhrn"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4" i="3" l="1"/>
  <c r="I104" i="3" s="1"/>
  <c r="H162" i="1"/>
  <c r="H214" i="3"/>
  <c r="H215" i="3"/>
  <c r="I215" i="3" s="1"/>
  <c r="H211" i="3"/>
  <c r="I211" i="3" s="1"/>
  <c r="H196" i="3"/>
  <c r="H197" i="3"/>
  <c r="H198" i="3"/>
  <c r="H199" i="3"/>
  <c r="H212" i="3" s="1"/>
  <c r="H200" i="3"/>
  <c r="H201" i="3"/>
  <c r="H202" i="3"/>
  <c r="H203" i="3"/>
  <c r="H204" i="3"/>
  <c r="H205" i="3"/>
  <c r="H206" i="3"/>
  <c r="H207" i="3"/>
  <c r="H208" i="3"/>
  <c r="H209" i="3"/>
  <c r="H210" i="3"/>
  <c r="H213" i="3" l="1"/>
  <c r="I213" i="3" s="1"/>
  <c r="E6" i="4"/>
  <c r="E7" i="4"/>
  <c r="E8" i="4"/>
  <c r="E9" i="4"/>
  <c r="E11" i="4"/>
  <c r="E12" i="4"/>
  <c r="E14" i="4"/>
  <c r="E15" i="4"/>
  <c r="E16" i="4"/>
  <c r="E17" i="4"/>
  <c r="E18" i="4"/>
  <c r="E20" i="4"/>
  <c r="E21" i="4"/>
  <c r="E22" i="4"/>
  <c r="E23" i="4"/>
  <c r="E24" i="4"/>
  <c r="E25" i="4"/>
  <c r="E26" i="4"/>
  <c r="E27" i="4"/>
  <c r="E28" i="4"/>
  <c r="E29" i="4"/>
  <c r="E30" i="4"/>
  <c r="E31" i="4"/>
  <c r="E32" i="4"/>
  <c r="E33" i="4"/>
  <c r="E34" i="4"/>
  <c r="E35" i="4"/>
  <c r="E36" i="4"/>
  <c r="E38" i="4"/>
  <c r="E39" i="4"/>
  <c r="E40" i="4"/>
  <c r="E41" i="4"/>
  <c r="E42" i="4"/>
  <c r="E43" i="4"/>
  <c r="E45" i="4"/>
  <c r="E46" i="4"/>
  <c r="E47" i="4"/>
  <c r="E48" i="4"/>
  <c r="E50" i="4"/>
  <c r="E51" i="4"/>
  <c r="E52" i="4"/>
  <c r="E53" i="4"/>
  <c r="E54" i="4"/>
  <c r="E55" i="4"/>
  <c r="E56"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I197" i="3"/>
  <c r="I198" i="3"/>
  <c r="I199" i="3"/>
  <c r="I200" i="3"/>
  <c r="I201" i="3"/>
  <c r="I202" i="3"/>
  <c r="I203" i="3"/>
  <c r="I204" i="3"/>
  <c r="I205" i="3"/>
  <c r="I196" i="3"/>
  <c r="C11" i="5"/>
  <c r="I207" i="3"/>
  <c r="I208" i="3"/>
  <c r="I209" i="3"/>
  <c r="I210" i="3"/>
  <c r="H6" i="3"/>
  <c r="I6" i="3" s="1"/>
  <c r="H7" i="3"/>
  <c r="I7" i="3" s="1"/>
  <c r="H8" i="3"/>
  <c r="I8" i="3" s="1"/>
  <c r="H9" i="3"/>
  <c r="I9" i="3" s="1"/>
  <c r="H10" i="3"/>
  <c r="I10" i="3" s="1"/>
  <c r="H11" i="3"/>
  <c r="I11" i="3" s="1"/>
  <c r="H13" i="3"/>
  <c r="I13" i="3" s="1"/>
  <c r="H14" i="3"/>
  <c r="I14" i="3" s="1"/>
  <c r="H15" i="3"/>
  <c r="I15" i="3" s="1"/>
  <c r="H16" i="3"/>
  <c r="I16" i="3" s="1"/>
  <c r="H17" i="3"/>
  <c r="I17" i="3" s="1"/>
  <c r="H18" i="3"/>
  <c r="I18" i="3" s="1"/>
  <c r="H19" i="3"/>
  <c r="I19"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H34" i="3"/>
  <c r="I34" i="3" s="1"/>
  <c r="H35" i="3"/>
  <c r="I35" i="3" s="1"/>
  <c r="H36" i="3"/>
  <c r="I36" i="3" s="1"/>
  <c r="H37" i="3"/>
  <c r="I37" i="3" s="1"/>
  <c r="H38" i="3"/>
  <c r="I38" i="3" s="1"/>
  <c r="H39" i="3"/>
  <c r="I39" i="3" s="1"/>
  <c r="H40" i="3"/>
  <c r="I40" i="3" s="1"/>
  <c r="H41" i="3"/>
  <c r="I41" i="3" s="1"/>
  <c r="H42" i="3"/>
  <c r="I42" i="3" s="1"/>
  <c r="H43" i="3"/>
  <c r="I43" i="3" s="1"/>
  <c r="H44" i="3"/>
  <c r="I44" i="3" s="1"/>
  <c r="H45" i="3"/>
  <c r="I45" i="3" s="1"/>
  <c r="H46" i="3"/>
  <c r="I46" i="3" s="1"/>
  <c r="H47" i="3"/>
  <c r="I47" i="3" s="1"/>
  <c r="H48" i="3"/>
  <c r="I48" i="3" s="1"/>
  <c r="H49" i="3"/>
  <c r="I49" i="3" s="1"/>
  <c r="H50" i="3"/>
  <c r="I50" i="3" s="1"/>
  <c r="H51" i="3"/>
  <c r="I51" i="3" s="1"/>
  <c r="H52" i="3"/>
  <c r="I52" i="3" s="1"/>
  <c r="H53" i="3"/>
  <c r="I53" i="3" s="1"/>
  <c r="H54" i="3"/>
  <c r="I54" i="3" s="1"/>
  <c r="H55" i="3"/>
  <c r="I55" i="3" s="1"/>
  <c r="H56" i="3"/>
  <c r="I56" i="3" s="1"/>
  <c r="H57" i="3"/>
  <c r="I57" i="3" s="1"/>
  <c r="H58" i="3"/>
  <c r="I58" i="3" s="1"/>
  <c r="H60" i="3"/>
  <c r="I60" i="3" s="1"/>
  <c r="H61" i="3"/>
  <c r="I61" i="3" s="1"/>
  <c r="H62" i="3"/>
  <c r="I62" i="3" s="1"/>
  <c r="H63" i="3"/>
  <c r="I63" i="3" s="1"/>
  <c r="H65" i="3"/>
  <c r="I65" i="3" s="1"/>
  <c r="H66" i="3"/>
  <c r="I66" i="3" s="1"/>
  <c r="H67" i="3"/>
  <c r="I67" i="3" s="1"/>
  <c r="H68" i="3"/>
  <c r="I68" i="3" s="1"/>
  <c r="H70" i="3"/>
  <c r="I70" i="3" s="1"/>
  <c r="H71" i="3"/>
  <c r="I71" i="3" s="1"/>
  <c r="H72" i="3"/>
  <c r="I72" i="3" s="1"/>
  <c r="H73" i="3"/>
  <c r="I73" i="3" s="1"/>
  <c r="H74" i="3"/>
  <c r="I74" i="3" s="1"/>
  <c r="H75" i="3"/>
  <c r="I75" i="3" s="1"/>
  <c r="H76" i="3"/>
  <c r="I76" i="3" s="1"/>
  <c r="H77" i="3"/>
  <c r="I77" i="3" s="1"/>
  <c r="H78" i="3"/>
  <c r="I78" i="3" s="1"/>
  <c r="H79" i="3"/>
  <c r="I79" i="3" s="1"/>
  <c r="H80" i="3"/>
  <c r="I80" i="3" s="1"/>
  <c r="H81" i="3"/>
  <c r="I81" i="3" s="1"/>
  <c r="H82" i="3"/>
  <c r="I82" i="3" s="1"/>
  <c r="H83" i="3"/>
  <c r="I83" i="3" s="1"/>
  <c r="H84" i="3"/>
  <c r="I84" i="3" s="1"/>
  <c r="H85" i="3"/>
  <c r="I85" i="3" s="1"/>
  <c r="H86" i="3"/>
  <c r="I86" i="3" s="1"/>
  <c r="H87" i="3"/>
  <c r="I87" i="3" s="1"/>
  <c r="H88" i="3"/>
  <c r="I88" i="3" s="1"/>
  <c r="H89" i="3"/>
  <c r="I89" i="3" s="1"/>
  <c r="H90" i="3"/>
  <c r="I90" i="3" s="1"/>
  <c r="H91" i="3"/>
  <c r="I91" i="3" s="1"/>
  <c r="H92" i="3"/>
  <c r="I92" i="3" s="1"/>
  <c r="H93" i="3"/>
  <c r="I93" i="3" s="1"/>
  <c r="H94" i="3"/>
  <c r="I94" i="3" s="1"/>
  <c r="H96" i="3"/>
  <c r="I96" i="3" s="1"/>
  <c r="H97" i="3"/>
  <c r="I97" i="3" s="1"/>
  <c r="H98" i="3"/>
  <c r="I98" i="3" s="1"/>
  <c r="H100" i="3"/>
  <c r="I100" i="3" s="1"/>
  <c r="H101" i="3"/>
  <c r="I101" i="3" s="1"/>
  <c r="H102" i="3"/>
  <c r="I102" i="3" s="1"/>
  <c r="H103" i="3"/>
  <c r="I103" i="3" s="1"/>
  <c r="H105" i="3"/>
  <c r="I105" i="3" s="1"/>
  <c r="H106" i="3"/>
  <c r="I106" i="3" s="1"/>
  <c r="H107" i="3"/>
  <c r="I107" i="3" s="1"/>
  <c r="H109" i="3"/>
  <c r="I109" i="3" s="1"/>
  <c r="H110" i="3"/>
  <c r="I110" i="3" s="1"/>
  <c r="H111" i="3"/>
  <c r="I111" i="3" s="1"/>
  <c r="H112" i="3"/>
  <c r="I112" i="3" s="1"/>
  <c r="H114" i="3"/>
  <c r="I114" i="3" s="1"/>
  <c r="H115" i="3"/>
  <c r="I115" i="3" s="1"/>
  <c r="H116" i="3"/>
  <c r="I116" i="3" s="1"/>
  <c r="H117" i="3"/>
  <c r="I117" i="3" s="1"/>
  <c r="H119" i="3"/>
  <c r="I119" i="3" s="1"/>
  <c r="H120" i="3"/>
  <c r="I120" i="3" s="1"/>
  <c r="H121" i="3"/>
  <c r="I121" i="3" s="1"/>
  <c r="H123" i="3"/>
  <c r="I123" i="3" s="1"/>
  <c r="H124" i="3"/>
  <c r="I124" i="3" s="1"/>
  <c r="H125" i="3"/>
  <c r="I125" i="3" s="1"/>
  <c r="H127" i="3"/>
  <c r="I127" i="3" s="1"/>
  <c r="H128" i="3"/>
  <c r="I128" i="3" s="1"/>
  <c r="H129" i="3"/>
  <c r="I129" i="3" s="1"/>
  <c r="H131" i="3"/>
  <c r="I131" i="3" s="1"/>
  <c r="H132" i="3"/>
  <c r="I132" i="3" s="1"/>
  <c r="H133" i="3"/>
  <c r="I133" i="3" s="1"/>
  <c r="H134" i="3"/>
  <c r="I134" i="3" s="1"/>
  <c r="H135" i="3"/>
  <c r="I135" i="3" s="1"/>
  <c r="H136" i="3"/>
  <c r="I136" i="3" s="1"/>
  <c r="H137" i="3"/>
  <c r="I137" i="3" s="1"/>
  <c r="H138" i="3"/>
  <c r="I138" i="3" s="1"/>
  <c r="H139" i="3"/>
  <c r="I139" i="3" s="1"/>
  <c r="H140" i="3"/>
  <c r="I140" i="3" s="1"/>
  <c r="H141" i="3"/>
  <c r="I141" i="3" s="1"/>
  <c r="H142" i="3"/>
  <c r="I142" i="3" s="1"/>
  <c r="H144" i="3"/>
  <c r="I144" i="3" s="1"/>
  <c r="H145" i="3"/>
  <c r="I145" i="3" s="1"/>
  <c r="H146" i="3"/>
  <c r="I146" i="3" s="1"/>
  <c r="H147" i="3"/>
  <c r="I147" i="3" s="1"/>
  <c r="H148" i="3"/>
  <c r="I148" i="3" s="1"/>
  <c r="H149" i="3"/>
  <c r="I149" i="3" s="1"/>
  <c r="H150" i="3"/>
  <c r="I150" i="3" s="1"/>
  <c r="H151" i="3"/>
  <c r="I151" i="3" s="1"/>
  <c r="H152" i="3"/>
  <c r="I152" i="3" s="1"/>
  <c r="H153" i="3"/>
  <c r="I153" i="3" s="1"/>
  <c r="H154" i="3"/>
  <c r="I154" i="3" s="1"/>
  <c r="H155" i="3"/>
  <c r="I155" i="3" s="1"/>
  <c r="H156" i="3"/>
  <c r="I156" i="3" s="1"/>
  <c r="H157" i="3"/>
  <c r="I157" i="3" s="1"/>
  <c r="H158" i="3"/>
  <c r="I158" i="3" s="1"/>
  <c r="H160" i="3"/>
  <c r="I160" i="3" s="1"/>
  <c r="H161" i="3"/>
  <c r="I161" i="3" s="1"/>
  <c r="H162" i="3"/>
  <c r="I162" i="3" s="1"/>
  <c r="H163" i="3"/>
  <c r="I163" i="3" s="1"/>
  <c r="H165" i="3"/>
  <c r="I165" i="3" s="1"/>
  <c r="H166" i="3"/>
  <c r="I166" i="3" s="1"/>
  <c r="H167" i="3"/>
  <c r="I167" i="3" s="1"/>
  <c r="H168" i="3"/>
  <c r="I168" i="3" s="1"/>
  <c r="H169" i="3"/>
  <c r="I169" i="3" s="1"/>
  <c r="H171" i="3"/>
  <c r="I171" i="3" s="1"/>
  <c r="H173" i="3"/>
  <c r="I173" i="3" s="1"/>
  <c r="H174" i="3"/>
  <c r="I174" i="3" s="1"/>
  <c r="H175" i="3"/>
  <c r="I175" i="3" s="1"/>
  <c r="H176" i="3"/>
  <c r="I176" i="3" s="1"/>
  <c r="H177" i="3"/>
  <c r="I177" i="3" s="1"/>
  <c r="H178" i="3"/>
  <c r="I178" i="3" s="1"/>
  <c r="H179" i="3"/>
  <c r="I179" i="3" s="1"/>
  <c r="H180" i="3"/>
  <c r="I180" i="3" s="1"/>
  <c r="H181" i="3"/>
  <c r="I181" i="3" s="1"/>
  <c r="H183" i="3"/>
  <c r="I183" i="3" s="1"/>
  <c r="H184" i="3"/>
  <c r="I184" i="3" s="1"/>
  <c r="H185" i="3"/>
  <c r="I185" i="3" s="1"/>
  <c r="H186" i="3"/>
  <c r="I186" i="3" s="1"/>
  <c r="H187" i="3"/>
  <c r="I187" i="3" s="1"/>
  <c r="H189" i="3"/>
  <c r="I189" i="3" s="1"/>
  <c r="H190" i="3"/>
  <c r="I190" i="3" s="1"/>
  <c r="D11" i="5" l="1"/>
  <c r="E87" i="4"/>
  <c r="D15" i="5" s="1"/>
  <c r="C15" i="5" s="1"/>
  <c r="H191" i="3"/>
  <c r="I214" i="3"/>
  <c r="I206" i="3"/>
  <c r="I212" i="3" s="1"/>
  <c r="I191" i="3"/>
  <c r="H163" i="1"/>
  <c r="H164" i="1"/>
  <c r="I164" i="1" s="1"/>
  <c r="H165" i="1"/>
  <c r="H166" i="1"/>
  <c r="I166" i="1" s="1"/>
  <c r="H167" i="1"/>
  <c r="I167" i="1" s="1"/>
  <c r="H168" i="1"/>
  <c r="I168" i="1" s="1"/>
  <c r="H169" i="1"/>
  <c r="I169" i="1" s="1"/>
  <c r="I162" i="1"/>
  <c r="H6" i="1"/>
  <c r="I6" i="1" s="1"/>
  <c r="H7" i="1"/>
  <c r="I7" i="1" s="1"/>
  <c r="H8" i="1"/>
  <c r="I8" i="1" s="1"/>
  <c r="H10" i="1"/>
  <c r="I10" i="1" s="1"/>
  <c r="H11" i="1"/>
  <c r="I11" i="1" s="1"/>
  <c r="H12" i="1"/>
  <c r="I12" i="1" s="1"/>
  <c r="H14" i="1"/>
  <c r="I14" i="1" s="1"/>
  <c r="H15" i="1"/>
  <c r="I15" i="1" s="1"/>
  <c r="H16" i="1"/>
  <c r="I16" i="1" s="1"/>
  <c r="H18" i="1"/>
  <c r="I18" i="1" s="1"/>
  <c r="H19" i="1"/>
  <c r="I19" i="1" s="1"/>
  <c r="H20" i="1"/>
  <c r="I20" i="1" s="1"/>
  <c r="H22" i="1"/>
  <c r="I22" i="1" s="1"/>
  <c r="H23" i="1"/>
  <c r="I23" i="1" s="1"/>
  <c r="H24" i="1"/>
  <c r="I24" i="1" s="1"/>
  <c r="H26" i="1"/>
  <c r="I26" i="1" s="1"/>
  <c r="H27" i="1"/>
  <c r="I27" i="1" s="1"/>
  <c r="H28" i="1"/>
  <c r="I28" i="1" s="1"/>
  <c r="H30" i="1"/>
  <c r="I30" i="1" s="1"/>
  <c r="H31" i="1"/>
  <c r="I31" i="1" s="1"/>
  <c r="H32" i="1"/>
  <c r="I32" i="1" s="1"/>
  <c r="H34" i="1"/>
  <c r="I34" i="1" s="1"/>
  <c r="H35" i="1"/>
  <c r="I35" i="1" s="1"/>
  <c r="H36" i="1"/>
  <c r="I36" i="1" s="1"/>
  <c r="H38" i="1"/>
  <c r="I38" i="1" s="1"/>
  <c r="H39" i="1"/>
  <c r="I39" i="1" s="1"/>
  <c r="H40" i="1"/>
  <c r="I40" i="1" s="1"/>
  <c r="H42" i="1"/>
  <c r="I42" i="1" s="1"/>
  <c r="H43" i="1"/>
  <c r="I43" i="1" s="1"/>
  <c r="H44" i="1"/>
  <c r="I44" i="1" s="1"/>
  <c r="H46" i="1"/>
  <c r="I46" i="1" s="1"/>
  <c r="H47" i="1"/>
  <c r="I47" i="1" s="1"/>
  <c r="H48" i="1"/>
  <c r="I48" i="1" s="1"/>
  <c r="H50" i="1"/>
  <c r="I50" i="1" s="1"/>
  <c r="H51" i="1"/>
  <c r="I51" i="1" s="1"/>
  <c r="H52" i="1"/>
  <c r="I52" i="1" s="1"/>
  <c r="H54" i="1"/>
  <c r="I54" i="1" s="1"/>
  <c r="H55" i="1"/>
  <c r="I55" i="1" s="1"/>
  <c r="H56" i="1"/>
  <c r="I56" i="1" s="1"/>
  <c r="H58" i="1"/>
  <c r="I58" i="1" s="1"/>
  <c r="H59" i="1"/>
  <c r="I59" i="1" s="1"/>
  <c r="H61" i="1"/>
  <c r="I61" i="1" s="1"/>
  <c r="H62" i="1"/>
  <c r="I62" i="1" s="1"/>
  <c r="H64" i="1"/>
  <c r="I64" i="1" s="1"/>
  <c r="H65" i="1"/>
  <c r="I65" i="1" s="1"/>
  <c r="H67" i="1"/>
  <c r="I67" i="1" s="1"/>
  <c r="H68" i="1"/>
  <c r="I68" i="1" s="1"/>
  <c r="H69" i="1"/>
  <c r="I69" i="1" s="1"/>
  <c r="H71" i="1"/>
  <c r="I71" i="1" s="1"/>
  <c r="H72" i="1"/>
  <c r="I72" i="1" s="1"/>
  <c r="H74" i="1"/>
  <c r="I74" i="1" s="1"/>
  <c r="H75" i="1"/>
  <c r="I75" i="1" s="1"/>
  <c r="H76" i="1"/>
  <c r="I76" i="1" s="1"/>
  <c r="H78" i="1"/>
  <c r="I78" i="1" s="1"/>
  <c r="H79" i="1"/>
  <c r="I79" i="1" s="1"/>
  <c r="H80" i="1"/>
  <c r="I80" i="1" s="1"/>
  <c r="H82" i="1"/>
  <c r="I82" i="1" s="1"/>
  <c r="H83" i="1"/>
  <c r="I83" i="1" s="1"/>
  <c r="H85" i="1"/>
  <c r="I85" i="1" s="1"/>
  <c r="H86" i="1"/>
  <c r="I86" i="1" s="1"/>
  <c r="H87" i="1"/>
  <c r="I87" i="1" s="1"/>
  <c r="H89" i="1"/>
  <c r="I89" i="1" s="1"/>
  <c r="H90" i="1"/>
  <c r="I90" i="1" s="1"/>
  <c r="H92" i="1"/>
  <c r="I92" i="1" s="1"/>
  <c r="H93" i="1"/>
  <c r="I93" i="1" s="1"/>
  <c r="H95" i="1"/>
  <c r="I95" i="1" s="1"/>
  <c r="H96" i="1"/>
  <c r="I96" i="1" s="1"/>
  <c r="H98" i="1"/>
  <c r="I98" i="1" s="1"/>
  <c r="H99" i="1"/>
  <c r="I99" i="1" s="1"/>
  <c r="H100" i="1"/>
  <c r="I100" i="1" s="1"/>
  <c r="H102" i="1"/>
  <c r="I102" i="1" s="1"/>
  <c r="H103" i="1"/>
  <c r="I103" i="1" s="1"/>
  <c r="H105" i="1"/>
  <c r="I105" i="1" s="1"/>
  <c r="H106" i="1"/>
  <c r="I106" i="1" s="1"/>
  <c r="H107" i="1"/>
  <c r="I107" i="1" s="1"/>
  <c r="H108" i="1"/>
  <c r="I108" i="1" s="1"/>
  <c r="H110" i="1"/>
  <c r="I110" i="1" s="1"/>
  <c r="H111" i="1"/>
  <c r="I111" i="1" s="1"/>
  <c r="H112" i="1"/>
  <c r="I112" i="1" s="1"/>
  <c r="H114" i="1"/>
  <c r="I114" i="1" s="1"/>
  <c r="H115" i="1"/>
  <c r="I115" i="1" s="1"/>
  <c r="H116" i="1"/>
  <c r="I116" i="1" s="1"/>
  <c r="H118" i="1"/>
  <c r="I118" i="1" s="1"/>
  <c r="H119" i="1"/>
  <c r="I119" i="1" s="1"/>
  <c r="H120" i="1"/>
  <c r="I120" i="1" s="1"/>
  <c r="H122" i="1"/>
  <c r="I122" i="1" s="1"/>
  <c r="H123" i="1"/>
  <c r="I123" i="1" s="1"/>
  <c r="H124" i="1"/>
  <c r="I124" i="1" s="1"/>
  <c r="H125" i="1"/>
  <c r="I125" i="1" s="1"/>
  <c r="H126" i="1"/>
  <c r="I126" i="1" s="1"/>
  <c r="H127" i="1"/>
  <c r="I127" i="1" s="1"/>
  <c r="H128" i="1"/>
  <c r="I128" i="1" s="1"/>
  <c r="H129" i="1"/>
  <c r="I129" i="1" s="1"/>
  <c r="H130" i="1"/>
  <c r="I130" i="1" s="1"/>
  <c r="H132" i="1"/>
  <c r="I132" i="1" s="1"/>
  <c r="H133" i="1"/>
  <c r="I133" i="1" s="1"/>
  <c r="H135" i="1"/>
  <c r="I135" i="1" s="1"/>
  <c r="H136" i="1"/>
  <c r="I136" i="1" s="1"/>
  <c r="H138" i="1"/>
  <c r="I138" i="1" s="1"/>
  <c r="H139" i="1"/>
  <c r="I139" i="1" s="1"/>
  <c r="H140" i="1"/>
  <c r="I140" i="1" s="1"/>
  <c r="H141" i="1"/>
  <c r="I141" i="1" s="1"/>
  <c r="H143" i="1"/>
  <c r="I143" i="1" s="1"/>
  <c r="H144" i="1"/>
  <c r="I144" i="1" s="1"/>
  <c r="H145" i="1"/>
  <c r="I145" i="1" s="1"/>
  <c r="H147" i="1"/>
  <c r="I147" i="1" s="1"/>
  <c r="H148" i="1"/>
  <c r="I148" i="1" s="1"/>
  <c r="H149" i="1"/>
  <c r="I149" i="1" s="1"/>
  <c r="H151" i="1"/>
  <c r="I151" i="1" s="1"/>
  <c r="H152" i="1"/>
  <c r="I152" i="1" s="1"/>
  <c r="H153" i="1"/>
  <c r="I153" i="1" s="1"/>
  <c r="H154" i="1"/>
  <c r="I154" i="1" s="1"/>
  <c r="H155" i="1"/>
  <c r="I155" i="1" s="1"/>
  <c r="H156" i="1"/>
  <c r="I156" i="1" s="1"/>
  <c r="H172" i="1" l="1"/>
  <c r="I172" i="1" s="1"/>
  <c r="H171" i="1"/>
  <c r="I171" i="1" s="1"/>
  <c r="C10" i="5"/>
  <c r="C12" i="5" s="1"/>
  <c r="I165" i="1"/>
  <c r="I163" i="1"/>
  <c r="H170" i="1"/>
  <c r="C6" i="5" s="1"/>
  <c r="D6" i="5" s="1"/>
  <c r="I157" i="1"/>
  <c r="H157" i="1"/>
  <c r="C5" i="5" s="1"/>
  <c r="C7" i="5" l="1"/>
  <c r="C18" i="5" s="1"/>
  <c r="I170" i="1"/>
  <c r="D10" i="5"/>
  <c r="D12" i="5" s="1"/>
  <c r="D5" i="5"/>
  <c r="D7" i="5" s="1"/>
  <c r="D18" i="5" l="1"/>
</calcChain>
</file>

<file path=xl/sharedStrings.xml><?xml version="1.0" encoding="utf-8"?>
<sst xmlns="http://schemas.openxmlformats.org/spreadsheetml/2006/main" count="1601" uniqueCount="989">
  <si>
    <t>Stručný název</t>
  </si>
  <si>
    <t>Unikátní označení</t>
  </si>
  <si>
    <t>Detailní popis práce</t>
  </si>
  <si>
    <t>odstranění ruderálního porostu</t>
  </si>
  <si>
    <t>odstranění ruderálního porostu mechanicky s naložením, odvozem do 20 km a vyložením</t>
  </si>
  <si>
    <t>m²</t>
  </si>
  <si>
    <t>odstranění ruderálního porostu v rovině</t>
  </si>
  <si>
    <t>1a</t>
  </si>
  <si>
    <t>odstranění ruderálního porostu mechanicky s naložením, odvozem do 20 km a vyložením, v rovině nebo ve svahu do 1:5</t>
  </si>
  <si>
    <t>odstranění ruderálního porostu ve svahu 1</t>
  </si>
  <si>
    <t>1b</t>
  </si>
  <si>
    <t>odstranění ruderálního porostu mechanicky s naložením, odvozem do 20 km a vyložením, ve svahu 1:5 do 1:2</t>
  </si>
  <si>
    <t>odstranění ruderálního porostu ve svahu 2</t>
  </si>
  <si>
    <t>1c</t>
  </si>
  <si>
    <t>odstranění ruderálního porostu mechanicky s naložením, odvozem do 20 km a vyložením, ve svahu do 1:2 do 1:1</t>
  </si>
  <si>
    <t>odstranění pařezu odfrézováním nebo odvrtáním do hloubky do 200 mm</t>
  </si>
  <si>
    <t>odstranění pařezu odfrézováním nebo odvrtáním, v ceně je zahrnuta případná likvidace odpadu</t>
  </si>
  <si>
    <t>odstranění pařezu odfrézováním nebo odvrtáním do hloubky do 200 mm v rovině</t>
  </si>
  <si>
    <t>2a</t>
  </si>
  <si>
    <t>odstranění pařezu odfrézováním nebo odvrtáním, v ceně je zahrnuta případná likvidace odpadu, v rovině nebo ve svahu do 1:5</t>
  </si>
  <si>
    <t>2b</t>
  </si>
  <si>
    <t>odstranění pařezu odfrézováním nebo odvrtáním, v ceně je zahrnuta případná likvidace odpadu, na svahu přes 1:5 do 1:2</t>
  </si>
  <si>
    <t>2c</t>
  </si>
  <si>
    <t>odstranění pařezu odfrézováním nebo odvrtáním, v ceně je zahrnuta případná likvidace odpadu, na svahu přes 1:2 do 1:1</t>
  </si>
  <si>
    <t>odstranění pařezu odfrézováním nebo odvrtáním do hloubky od 200 mm do 500 mm</t>
  </si>
  <si>
    <t>odstranění pařezu odfrézováním nebo odvrtáním do hloubky od 200 mm do 500 mm v rovině</t>
  </si>
  <si>
    <t>3a</t>
  </si>
  <si>
    <t>v rovině nebo na svahu do 1:5</t>
  </si>
  <si>
    <t>3b</t>
  </si>
  <si>
    <t>na svahu přes 1:5 do 1:2</t>
  </si>
  <si>
    <t>3c</t>
  </si>
  <si>
    <t>na svahu přes 1:2 do 1:1</t>
  </si>
  <si>
    <t>zásyp jam po vyfrézovaných pařezech do hloubky 200 mm</t>
  </si>
  <si>
    <t>zásyp jam po vyfrézovaných pařezech,  v ceně jsou započteny i náklady na přemístění zeminy na vzdálenost do 20 m, zásyp jam, hutnění a hrubé urovnání povrchu</t>
  </si>
  <si>
    <t>zásyp jam po vyfrézovaných pařezech do hloubky 200 mm v rovině</t>
  </si>
  <si>
    <t>4a</t>
  </si>
  <si>
    <t>zásyp jam po vyfrézovaných pařezech,  v ceně jsou započteny i náklady na přemístění zeminy na vzdálenost do 20 m, zásyp jam, hutnění a hrubé urovnání povrchu, v rovině nebo na svahu do 1:5</t>
  </si>
  <si>
    <t>4b</t>
  </si>
  <si>
    <t>zásyp jam po vyfrézovaných pařezech,  v ceně jsou započteny i náklady na přemístění zeminy na vzdálenost do 20 m, zásyp jam, hutnění a hrubé urovnání povrchu, na svahu přes 1:5 do 1:2</t>
  </si>
  <si>
    <t>4c</t>
  </si>
  <si>
    <t>zásyp jam po vyfrézovaných pařezech,  v ceně jsou započteny i náklady na přemístění zeminy na vzdálenost do 20 m, zásyp jam, hutnění a hrubé urovnání povrchu, na svahu přes 1:2 do 1:1</t>
  </si>
  <si>
    <t>zásyp jam po vyfrézovaných pařezech do hloubky přes 200 do 500 mm</t>
  </si>
  <si>
    <t>zásyp jam po vyfrézovaných pařezech do hloubky přes 200 do 500 mm v rovině</t>
  </si>
  <si>
    <t>5a</t>
  </si>
  <si>
    <t>5b</t>
  </si>
  <si>
    <t>5c</t>
  </si>
  <si>
    <t>odstranění dřevin do 1 m s odstraněním pařezu</t>
  </si>
  <si>
    <t>odstranění nevhodných dřevin o průměru kmene do 100 mm s odklizením hmoty do 50m a naložením</t>
  </si>
  <si>
    <t>odstranění dřevin do 1 m s odstraněním pařezu v rovině</t>
  </si>
  <si>
    <t>6a</t>
  </si>
  <si>
    <t>odstranění nevhodných dřevin o průměru kmene do 100 mm s odklizením hmoty do 50m a naložením, v rovině nebo ve svahu do 1:5</t>
  </si>
  <si>
    <t>odstranění dřevin do 1 m s odstraněním pařezu ve svahu 1</t>
  </si>
  <si>
    <t>6b</t>
  </si>
  <si>
    <t>odstranění nevhodných dřevin o průměru kmene do 100 mm s odklizením hmoty do 50m a naložením, na svahu přes 1:5 do 1:2</t>
  </si>
  <si>
    <t>odstranění dřevin do 1 m s odstraněním pařezu ve svahu 2</t>
  </si>
  <si>
    <t>6c</t>
  </si>
  <si>
    <t>odstranění nevhodných dřevin o průměru kmene do 100 mm s odklizením hmoty do 50m a naložením, na svahu přes 1:2 do 1:1</t>
  </si>
  <si>
    <t>odstranění dřevin nad 1 m bez odstranění pařezu</t>
  </si>
  <si>
    <t>odstranění dřevin nad 1 m bez odstranění pařezu v rovině</t>
  </si>
  <si>
    <t>7a</t>
  </si>
  <si>
    <t>odstranění dřevin nad 1 m bez odstranění pařezu ve svahu 1</t>
  </si>
  <si>
    <t>7b</t>
  </si>
  <si>
    <t>odstranění dřevin nad 1 m bez odstranění pařezu ve svahu 2</t>
  </si>
  <si>
    <t>7c</t>
  </si>
  <si>
    <t>odstranění dřevin nad 1 m s odstraněním pařezu</t>
  </si>
  <si>
    <t>odstranění dřevin nad 1 m s odstraněním pařezu v rovině</t>
  </si>
  <si>
    <t>8a</t>
  </si>
  <si>
    <t>odstranění dřevin nad 1 m s odstraněním pařezu ve svahu 1</t>
  </si>
  <si>
    <t>8b</t>
  </si>
  <si>
    <t>odstranění dřevin nad 1 m s odstraněním pařezu ve svahu 2</t>
  </si>
  <si>
    <t>8c</t>
  </si>
  <si>
    <t>založení parkového trávníku výsevem</t>
  </si>
  <si>
    <t>založení trávníku na půdě předem připravené s pokosením, naložením, odvozem odpadu do 20 km a se složením</t>
  </si>
  <si>
    <t>založení parkového trávníku v rovině</t>
  </si>
  <si>
    <t>9a</t>
  </si>
  <si>
    <t>založení trávníku na půdě předem připravené s pokosením, naložením, odvozem odpadu do 20 km a se složením, v rovině nebo ve svahu do 1:5</t>
  </si>
  <si>
    <t>založení parkového trávníku ve svahu 1</t>
  </si>
  <si>
    <t>9b</t>
  </si>
  <si>
    <t>založení trávníku na půdě předem připravené s pokosením, naložením, odvozem odpadu do 20 km a se složením, ve svahu přes 1:5 do 1:2</t>
  </si>
  <si>
    <t>založení parkového trávníku ve svahu 2</t>
  </si>
  <si>
    <t>9c</t>
  </si>
  <si>
    <t>založení trávníku na půdě předem připravené s pokosením, naložením, odvozem odpadu do 20 km a se složením, přes 1:2 do 1:1</t>
  </si>
  <si>
    <t>založení trávníku ve vegetačních prefabrikátech výsevem semene</t>
  </si>
  <si>
    <t>založení trávníku ve veget. pref. v rovině</t>
  </si>
  <si>
    <t>10a</t>
  </si>
  <si>
    <t>založení trávníku na půdě předem připravené s pokosením, naložením, odvozem odpadu do 20 km a se složením, v rovině nebo na svahu do 1:5</t>
  </si>
  <si>
    <t>založení trávníku ve veget. pref. ve svahu 1</t>
  </si>
  <si>
    <t>10b</t>
  </si>
  <si>
    <t>založení trávníku na půdě předem připravené s pokosením, naložením, odvozem odpadu do 20 km a se složením, na svahu přes 1:5 do 1:2</t>
  </si>
  <si>
    <t>založení trávníku ve veget. pref. ve svahu 2</t>
  </si>
  <si>
    <t>10c</t>
  </si>
  <si>
    <t>založení trávníku na půdě předem připravené s pokosením, naložením, odvozem odpadu do 20 km a se složením, na svahu přes 1:2 do 1:1</t>
  </si>
  <si>
    <t>založení trávníku ve vegetačních prefabrikátech výsevem směsi ornice nebo substrátu a semene</t>
  </si>
  <si>
    <t>11a</t>
  </si>
  <si>
    <t>11b</t>
  </si>
  <si>
    <t>11c</t>
  </si>
  <si>
    <t>plošná úprava terénu s urovnáním povrchu bez doplnění ornice</t>
  </si>
  <si>
    <t>plošná úprava terénu s urovnáním povrchu bez doplnění ornice při nerovnostech terénu +-50 až +- 100 mm</t>
  </si>
  <si>
    <t>úprava terénu v rovině</t>
  </si>
  <si>
    <t>12a</t>
  </si>
  <si>
    <t>plošná úprava terénu s urovnáním povrchu bez doplnění ornice při nerovnostech terénu +-50 až +- 100 mm, v rovině nebo ve svahu do 1:5</t>
  </si>
  <si>
    <t>úprava terénu ve svahu 1</t>
  </si>
  <si>
    <t>12b</t>
  </si>
  <si>
    <t>plošná úprava terénu s urovnáním povrchu bez doplnění ornice při nerovnostech terénu +-50 až +- 100 mm, ve svahu přes 1:5 do 1:2</t>
  </si>
  <si>
    <t>úprava terénu ve svahu 2</t>
  </si>
  <si>
    <t>12c</t>
  </si>
  <si>
    <t>plošná úprava terénu s urovnáním povrchu bez doplnění ornice při nerovnostech terénu +-50 až +- 100 mm, ve svahu přes 1:2 do 1:1</t>
  </si>
  <si>
    <t>doplnění zeminy nebo substrátu na travnatých plochách</t>
  </si>
  <si>
    <t>doplnění zeminy nebo substrátu na travnatých plochách tloušťky do 50 mm, s přemístěním na vzdálenost do 3 m vodorovně</t>
  </si>
  <si>
    <t>doplnění ornice v rovině</t>
  </si>
  <si>
    <t>13a</t>
  </si>
  <si>
    <t>doplnění zeminy nebo substrátu na travnatých plochách tloušťky do 50 mm, s přemístěním na vzdálenost do 3 m vodorovně, v rovině nebo ve svahu do 1:5</t>
  </si>
  <si>
    <t>doplnění ornice ve svahu 1</t>
  </si>
  <si>
    <t>13b</t>
  </si>
  <si>
    <t>doplnění zeminy nebo substrátu na travnatých plochách tloušťky do 50 mm, s přemístěním na vzdálenost do 3 m vodorovně, ve svahu přes 1:5 do 1:2</t>
  </si>
  <si>
    <t>doplnění ornice ve svahu 2</t>
  </si>
  <si>
    <t>13c</t>
  </si>
  <si>
    <t>doplnění zeminy nebo substrátu na travnatých plochách tloušťky do 50 mm, s přemístěním na vzdálenost do 3 m vodorovně, ve svahu přes 1:2 do 1:1</t>
  </si>
  <si>
    <t>zpevnění svahu prkny při sklonu svahu v zemině tř. 1 až 4</t>
  </si>
  <si>
    <t>zpevnění svahu</t>
  </si>
  <si>
    <t>14a</t>
  </si>
  <si>
    <t>zpevnění svahu prkny při sklonu svahu v zemině tř. 1 až 4, přes 1:2 do 1:1</t>
  </si>
  <si>
    <t xml:space="preserve">zpevnění svahu </t>
  </si>
  <si>
    <t>14b</t>
  </si>
  <si>
    <t>zpevnění svahu prkny při sklonu svahu v zemině tř. 1 až 4, přes 1:1 do 1:0,7</t>
  </si>
  <si>
    <t>založení záhonu pro výsadbu rostlin</t>
  </si>
  <si>
    <t>založení záhonu pro výsadbu rostlin s urovnáním a s případným naložením odpadu na dopravní prostředek, odvozem do 20 km a se složením</t>
  </si>
  <si>
    <t>založení záhonu</t>
  </si>
  <si>
    <t>15a</t>
  </si>
  <si>
    <t>v rovině nebo na svahu do 1:5, v hornině 1 až 2</t>
  </si>
  <si>
    <t>založení záhonu na starém trávníku</t>
  </si>
  <si>
    <t>15b</t>
  </si>
  <si>
    <t>v rovině nebo na svahu do 1:5, na starém trávníku</t>
  </si>
  <si>
    <t xml:space="preserve">obdělání půdy </t>
  </si>
  <si>
    <t>obdělání půdy kultivátorováním</t>
  </si>
  <si>
    <t>obdělání půdy kultivátorováním v rovině</t>
  </si>
  <si>
    <t>16a</t>
  </si>
  <si>
    <t>v rovině nebo ve svahu do 1:5</t>
  </si>
  <si>
    <t>obdělání půdy kultivátorováním ve svahu 1</t>
  </si>
  <si>
    <t>16b</t>
  </si>
  <si>
    <t>ve svahu přes 1:5 do 1:2</t>
  </si>
  <si>
    <t>obdělání půdy rytím do hloubky 200 mm</t>
  </si>
  <si>
    <t>obdělání půdy rytím v rovině</t>
  </si>
  <si>
    <t>86a</t>
  </si>
  <si>
    <t>rytím půdy do hloubky 200 mm v zemině tř. 1 -2, v rovině nebo ve svahu do 1:5</t>
  </si>
  <si>
    <t>obdělání půdy rytím ve svahu 1</t>
  </si>
  <si>
    <t>86b</t>
  </si>
  <si>
    <t>rytím půdy do hloubky 200 mm v zemině tř. 1 -2, ve svahu přes 1:5 do 1:2</t>
  </si>
  <si>
    <t>obdělání půdy rytím ve svahu 2</t>
  </si>
  <si>
    <t>86c</t>
  </si>
  <si>
    <t xml:space="preserve">rytím půdy do hloubky 200 mm v zemině tř. 1 -2, ve svahu přes 1:2 do 1:1 </t>
  </si>
  <si>
    <t>výsev trávníku hydroosevem</t>
  </si>
  <si>
    <t>výsev trávníku hydroosevem 1</t>
  </si>
  <si>
    <t>17a</t>
  </si>
  <si>
    <t xml:space="preserve">na ornici </t>
  </si>
  <si>
    <t>výsev trávníku hydroosevem 2</t>
  </si>
  <si>
    <t>17b</t>
  </si>
  <si>
    <t>na písky</t>
  </si>
  <si>
    <t>zhotovení obalu kmene</t>
  </si>
  <si>
    <t>zhotovení obalu kmene a spodních částí větví stromu z juty ve dvou vrstvách</t>
  </si>
  <si>
    <t>obal kmene z juty ve dvou vrstvách v rovině</t>
  </si>
  <si>
    <t>18a</t>
  </si>
  <si>
    <t>obal kmene z juty ve dvou vrstvách 1</t>
  </si>
  <si>
    <t>18b</t>
  </si>
  <si>
    <t>obal kmene z juty ve dvou vrstvách 2</t>
  </si>
  <si>
    <t>18c</t>
  </si>
  <si>
    <t>ošetření vysázených dřevin</t>
  </si>
  <si>
    <t>ošetření vysázených dřevin tj. odplevelení a nakypření nebo vypletí, odstranění poškozených částí dřeviny s případným naložením na dopravní prostředek, odvozem do 20 km a se složením</t>
  </si>
  <si>
    <t>ošetření vysazených skupin dřevin v rovině</t>
  </si>
  <si>
    <t>19a</t>
  </si>
  <si>
    <t>ošetření vysázených dřevin tj. odplevelení a nakypření nebo vypletí, odstranění poškozených částí dřeviny s případným naložením na dopravní prostředek, odvozem do 20 km a se složením, v rovině nebo ve svahu do 1:5</t>
  </si>
  <si>
    <t>ošetření vysazených skupin dřevin ve svahu 1</t>
  </si>
  <si>
    <t>19b</t>
  </si>
  <si>
    <t>ošetření vysázených dřevin tj. odplevelení a nakypření nebo vypletí, odstranění poškozených částí dřeviny s případným naložením na dopravní prostředek, odvozem do 20 km a se složením, ve svahu přes 1:5 do 1:2</t>
  </si>
  <si>
    <t>ošetření vysazených skupin dřevin ve svahu 2</t>
  </si>
  <si>
    <t>19c</t>
  </si>
  <si>
    <t xml:space="preserve">ošetření vysázených dřevin tj. odplevelení a nakypření nebo vypletí, odstranění poškozených částí dřeviny s případným naložením na dopravní prostředek, odvozem do 20 km a se složením, ve svahu přes 1:2 do 1:1 </t>
  </si>
  <si>
    <t xml:space="preserve">chemické odplevelení půdy před založením kultury, trávníku nebo zpevněných ploch o výměře jednotlivě přes 20 m2 </t>
  </si>
  <si>
    <t>chemické odplevelení půdy před založením kultury, trávníku nebo zpevněných ploch o výměře jednotlivě přes 20 m2, před postřikem naširoko</t>
  </si>
  <si>
    <t>odplevelení postřikem v rovině</t>
  </si>
  <si>
    <t>20a</t>
  </si>
  <si>
    <t>chemické odplevelení půdy před založením kultury, trávníku nebo zpevněných ploch o výměře jednotlivě přes 20 m2, v rovině nebo ve svahu do 1:5, před postřikem naširoko</t>
  </si>
  <si>
    <t>odplevelení postřikem ve svahu 1</t>
  </si>
  <si>
    <t>20b</t>
  </si>
  <si>
    <t>chemické odplevelení půdy před založením kultury, trávníku nebo zpevněných ploch o výměře jednotlivě přes 20 m2 , ve svahu přes 1:5 do 1:2, před postřikem naširoko</t>
  </si>
  <si>
    <t xml:space="preserve">chemické odplevelení po založení kultury </t>
  </si>
  <si>
    <t>21a</t>
  </si>
  <si>
    <t>v rovině nebo ve svahu do 1:5, postřikem naširoko</t>
  </si>
  <si>
    <t>21b</t>
  </si>
  <si>
    <t>ve svahu přes 1:5 do 1:2, postřikem naširoko</t>
  </si>
  <si>
    <t>odplevelení postřikem ve svahu 2</t>
  </si>
  <si>
    <t>21c</t>
  </si>
  <si>
    <t>ve svahu přes 1:2 do 1:1 , postřikem naširoko</t>
  </si>
  <si>
    <t>mulčování vysázených rostlin kačírkem nebo drceným kamenivem, při tloušťce mulče do 100 mm</t>
  </si>
  <si>
    <t>mulčování vysázených rostlin kačírkem nebo drceným kamenivem, při tloušťce mulče do 100 mm, s naložením odpadu na dopravní prostředek, odvozem do 20 km a se složením</t>
  </si>
  <si>
    <t>mulčování vrstvou v rovině</t>
  </si>
  <si>
    <t>22a</t>
  </si>
  <si>
    <t>kačírkem nebo drceným kamenivem, při tloušťce mulče do 100 mm, v rovině nebo ve svahu do 1:5</t>
  </si>
  <si>
    <t>mulčování vrstvou ve svahu 1</t>
  </si>
  <si>
    <t>22b</t>
  </si>
  <si>
    <t>kačírkem nebo drceným kamenivem, při tloušťce mulče do 100 mm, ve svahu přes 1:5 do 1:2</t>
  </si>
  <si>
    <t>mulčování vysázených rostlin kačírkem nebo drceným kamenivem, při tloušťce mulče přes 50 do 100 mm</t>
  </si>
  <si>
    <t>mulčování vysázených rostlin kačírkem nebo drceným kamenivem, při tloušťce mulče přes 50 do 100 mm, s naložením odpadu na dopravní prostředek, odvozem do 20 km a se složením</t>
  </si>
  <si>
    <t>87a</t>
  </si>
  <si>
    <t>kačírkem nebo drceným kamenivem, při tloušťce mulče přes 50 do 100 mm, v rovině nebo ve svahu do 1:5</t>
  </si>
  <si>
    <t>87b</t>
  </si>
  <si>
    <t>kačírkem nebo drceným kamenivem, při tloušťce mulče přes 50 do 100 mm, na svahu přes 1:5 do 1:2</t>
  </si>
  <si>
    <t>mulčování vysázených rostlin mulčovací kůrou</t>
  </si>
  <si>
    <t>mulčování vysázených rostlin mulčovací kůrou, při tloušťce mulče do 100 mm</t>
  </si>
  <si>
    <t>88a</t>
  </si>
  <si>
    <t>mulčovací kůrou, při tloušťce mulče do 100 mm, v rovině nebo ve svahu do 1:5</t>
  </si>
  <si>
    <t>88b</t>
  </si>
  <si>
    <t>mulčovací kůrou, při tloušťce mulče do 100 mm, ve svahu přes 1:5 do 1:2</t>
  </si>
  <si>
    <t>ošetření vysázených květin</t>
  </si>
  <si>
    <t>ošetření a vypletí květin v rovině</t>
  </si>
  <si>
    <t>23a</t>
  </si>
  <si>
    <t>ošetření vysázených květin tj. vypletí s případným odstraněním částí odkvetlých rostlin, s naložením odpadu na dopravní prostředek, odvozem do 20 km a se složením, v rovině</t>
  </si>
  <si>
    <t>ošetření květin v nádobách</t>
  </si>
  <si>
    <t>23b</t>
  </si>
  <si>
    <t>ošetření vysázených květin tj. vypletí s případným odstraněním částí odkvetlých rostlin, s naložením odpadu na dopravní prostředek, odvozem do 20 km a se složením, v nádobě nebo na zvýšeném záhoně</t>
  </si>
  <si>
    <t>udržování mlatových cest</t>
  </si>
  <si>
    <t>kryt ploch pro tělovýchovu jednovrstvový nebo dvouvrstvový s rozprostřením hmot, vlhčením a zhutněním, škvárových, tloušťky 80 mm</t>
  </si>
  <si>
    <t>odstranění obalu kmene a spodních větví stromu z juty</t>
  </si>
  <si>
    <t>odstranění obalu kmene a spodních větví stromu z juty, s naložením odpadu na dopravní prostředek, odvozem do 20 km a se složením</t>
  </si>
  <si>
    <t>odstranění juty ve dvou vrstvách v rovině</t>
  </si>
  <si>
    <t>25a</t>
  </si>
  <si>
    <t>odstranění obalu kmene a spodních větví stromu z juty, s naložením odpadu na dopravní prostředek, odvozem do 20 km a se složením, v rovině nebo ve svahu do 1:5</t>
  </si>
  <si>
    <t>odstranění juty ve dvou vrstvách ve svahu 1</t>
  </si>
  <si>
    <t>25b</t>
  </si>
  <si>
    <t>odstranění obalu kmene a spodních větví stromu z juty, s naložením odpadu na dopravní prostředek, odvozem do 20 km a se složením, ve svahu přes 1:5 do 1:2</t>
  </si>
  <si>
    <t>pokosení trávníku se shrabáním a naložením shrabu na dopravní prostředek</t>
  </si>
  <si>
    <t>pokosení trávníku se shrabáním a naložením shrabu na dopravní prostředek, odvozem do 20 km a se složením</t>
  </si>
  <si>
    <t>pokosení parterového trávníku v rovině</t>
  </si>
  <si>
    <t>26a</t>
  </si>
  <si>
    <t>pokosení trávníku se shrabáním a naložením shrabu na dopravní prostředek, odvozem do 20 km a se složením, v rovině nebo ve svahu do 1:5</t>
  </si>
  <si>
    <t>pokosení parkového trávníku v rovině</t>
  </si>
  <si>
    <t>26b</t>
  </si>
  <si>
    <t>pokosení parkového trávníku ve svahu 1</t>
  </si>
  <si>
    <t>26c</t>
  </si>
  <si>
    <t>pokosení trávníku se shrabáním a naložením shrabu na dopravní prostředek, odvozem do 20 km a se složením, ve svahu přes 1:5 do 1:2</t>
  </si>
  <si>
    <t>pokosení parkového trávníku ve svahu 2</t>
  </si>
  <si>
    <t>26d</t>
  </si>
  <si>
    <t xml:space="preserve">pokosení trávníku se shrabáním a naložením shrabu na dopravní prostředek, odvozem do 20 km a se složením, ve svahu přes 1:2 do 1:1 </t>
  </si>
  <si>
    <t>řez a tvarování živých plotů nebo stěn</t>
  </si>
  <si>
    <t>řez a tvarování živých plotů nebo stěn s naložením odpadu na dopravní prostředek, dovozem do 20 km a se složením</t>
  </si>
  <si>
    <t>řez živého plotu 1</t>
  </si>
  <si>
    <t>27a</t>
  </si>
  <si>
    <t>řez a tvarování živých plotů nebo stěn s naložením odpadu na dopravní prostředek, dovozem do 20 km a se složením, přímých výšky do 0,8 m šířky do 0,8 m</t>
  </si>
  <si>
    <t>řez živého plotu 2</t>
  </si>
  <si>
    <t>27b</t>
  </si>
  <si>
    <t>řez a tvarování živých plotů nebo stěn s naložením odpadu na dopravní prostředek, dovozem do 20 km a se složením, přímých přes 0,8 - 1,5 m výšky a do 1,0 m šířky</t>
  </si>
  <si>
    <t>řez živého plotu 3</t>
  </si>
  <si>
    <t>27c</t>
  </si>
  <si>
    <t>řez a tvarování živých plotů nebo stěn s naložením odpadu na dopravní prostředek, dovozem do 20 km a se složením, přímých přes 1,5 do 3,0 m výšky, jakékoliv šířky</t>
  </si>
  <si>
    <t>průklest keřů</t>
  </si>
  <si>
    <t>řez keřů s přemístěním odstraněných větví na vzdálenost do 20 m, uložením na hromady, naložením na dopravní prostředek, odvozem do 20 km a se složením</t>
  </si>
  <si>
    <t>průklest keřů, koruna do 1,5 m</t>
  </si>
  <si>
    <t>28a</t>
  </si>
  <si>
    <t>řez keřů s přemístěním odstraněných větví na vzdálenost do 20 m, uložením na hromady, naložením na dopravní prostředek, odvozem do 20 km a se složením, průměr koruny do 1,5 m</t>
  </si>
  <si>
    <t>průklest keřů, koruna 1,5 - 3 m</t>
  </si>
  <si>
    <t>28b</t>
  </si>
  <si>
    <t>řez keřů s přemístěním odstraněných větví na vzdálenost do 20 m, uložením na hromady, naložením na dopravní prostředek, odvozem do 20 km a se složením, průměr koruny přes 1,5 do 3 m</t>
  </si>
  <si>
    <t>průklest keřů, koruna 3 - 5 m</t>
  </si>
  <si>
    <t>28c</t>
  </si>
  <si>
    <t>řez keřů s přemístěním odstraněných větví na vzdálenost do 20 m, uložením na hromady, naložením na dopravní prostředek, odvozem do 20 km a se složením, průměr koruny přes 3 do 5 m</t>
  </si>
  <si>
    <t>průklest trnitých keřů</t>
  </si>
  <si>
    <t>řez trnitých keřů s přemístěním odstraněných větví na vzdálenost do 20 m, uložením na hromady, naložením na dopravní prostředek, odvozem do 20 km a se složením</t>
  </si>
  <si>
    <t>průklest trnitých keřů do 1,5 m</t>
  </si>
  <si>
    <t>89a</t>
  </si>
  <si>
    <t>řez trnitých keřů s přemístěním odstraněných větví na vzdálenost do 20 m, uložením na hromady, naložením na dopravní prostředek, odvozem do 20 km a se složením, průměr koruny do 1,5 m</t>
  </si>
  <si>
    <t>průklest trnitých keřů 1,5 - 3 m</t>
  </si>
  <si>
    <t>89b</t>
  </si>
  <si>
    <t>řez trnitých keřů s přemístěním odstraněných větví na vzdálenost do 20 m, uložením na hromady, naložením na dopravní prostředek, odvozem do 20 km a se složením, průměr koruny přes 1,5 do 3 m</t>
  </si>
  <si>
    <t>průklest trnitých keřů 3 - 5 m</t>
  </si>
  <si>
    <t>89c</t>
  </si>
  <si>
    <t>řez trnitých keřů s přemístěním odstraněných větví na vzdálenost do 20 m, uložením na hromady, naložením na dopravní prostředek, odvozem do 20 km a se složením, průměr koruny přes 3 do 5 m</t>
  </si>
  <si>
    <t>zmlazení keřů</t>
  </si>
  <si>
    <t>zmlazení keřů s přemístěním odstraněných větví na vzdálenost do 20 m, uložením na hromady, naložením na dopravní prostředek, odvozem do 20 km a se složením</t>
  </si>
  <si>
    <t>zmlazení keřů, koruna do 1,5 m</t>
  </si>
  <si>
    <t>90a</t>
  </si>
  <si>
    <t>zmlazení keřů s přemístěním odstraněných větví na vzdálenost do 20 m, uložením na hromady, naložením na dopravní prostředek, odvozem do 20 km a se složením, průměr koruny do 1,5 m</t>
  </si>
  <si>
    <t>zmlazení keřů, koruna 1,5 - 3 m</t>
  </si>
  <si>
    <t>90b</t>
  </si>
  <si>
    <t>zmlazení keřů s přemístěním odstraněných větví na vzdálenost do 20 m, uložením na hromady, naložením na dopravní prostředek, odvozem do 20 km a se složením, průměr koruny přes 1,5 do 3 m</t>
  </si>
  <si>
    <t>zmlazení keřů, koruna 3 - 5 m</t>
  </si>
  <si>
    <t>90c</t>
  </si>
  <si>
    <t>zmlazení keřů s přemístěním odstraněných větví na vzdálenost do 20 m, uložením na hromady, naložením na dopravní prostředek, odvozem do 20 km a se složením, průměr koruny přes 3 do 5 m</t>
  </si>
  <si>
    <t>řez růží</t>
  </si>
  <si>
    <t>řez růží velkokvětých s přemístěním odstraněných větví na vzdálenost do 20 m, uložením na hromady, naložením na dopravní prostředek, odvozem do 20 km a se složením</t>
  </si>
  <si>
    <t>vypletí květin</t>
  </si>
  <si>
    <t>v rovině nebo ve svahu do 1:5, záhonů květin</t>
  </si>
  <si>
    <t>vypletí růží v rovině</t>
  </si>
  <si>
    <t>29b</t>
  </si>
  <si>
    <t>v rovině nebo ve svahu do 1:5, záhonů růží</t>
  </si>
  <si>
    <t>vypletí dřevin ve skupinách</t>
  </si>
  <si>
    <t>29c</t>
  </si>
  <si>
    <t>vypletí trávníku po výsevu</t>
  </si>
  <si>
    <t>29d</t>
  </si>
  <si>
    <t>v rovině nebo ve svahu do 1:5, trávníku po výsevu</t>
  </si>
  <si>
    <t>vypletí rostlin v nádobách</t>
  </si>
  <si>
    <t>29e</t>
  </si>
  <si>
    <t>v rovině nebo ve svahu do 1:5, vypletí rostlin v nádobách</t>
  </si>
  <si>
    <t>Vypletí dřevin soliterních</t>
  </si>
  <si>
    <t>vypletí dřevin solitérních ve svahu 1</t>
  </si>
  <si>
    <t>101a</t>
  </si>
  <si>
    <t>ve svahu přes 1:5 do 1:2, u dřevin solitérních</t>
  </si>
  <si>
    <t>vypletí dřevin solitérních ve svahu 2</t>
  </si>
  <si>
    <t>101c</t>
  </si>
  <si>
    <t>Vypletí dřevin ve skupinách</t>
  </si>
  <si>
    <t>vypletí dřevin ve skupinách ve svahu 1</t>
  </si>
  <si>
    <t>102a</t>
  </si>
  <si>
    <t>ve svahu přes 1:5 do 1:2, u dřevin ve skupinách</t>
  </si>
  <si>
    <t>vypletí dřevin ve skupinách ve svahu 2</t>
  </si>
  <si>
    <t>102b</t>
  </si>
  <si>
    <t>odstranění odkvetlých a odumřelých částí rostlin</t>
  </si>
  <si>
    <t>odstranění odkvetlých a odumřelých částí rostlin s vynošením odpadu na okraj záhonu, naložením na dopravní prostředek, odvozem do 20 km a se složením</t>
  </si>
  <si>
    <t>odstranění odkvetlých částí letniček</t>
  </si>
  <si>
    <t>30a</t>
  </si>
  <si>
    <t>odstranění odkvetlých a odumřelých částí rostlin s vynošením odpadu na okraj záhonu, naložením na dopravní prostředek, odvozem do 20 km a se složením, u letniček, cibulovin nebo hlíznatých</t>
  </si>
  <si>
    <t>odstranění odkvetlých částí trvalek</t>
  </si>
  <si>
    <t>30b</t>
  </si>
  <si>
    <t>odstranění odkvetlých a odumřelých částí rostlin s vynošením odpadu na okraj záhonu, naložením na dopravní prostředek, odvozem do 20 km a se složením, u trvalek</t>
  </si>
  <si>
    <t>odstranění odkvetlých částí růží</t>
  </si>
  <si>
    <t>30c</t>
  </si>
  <si>
    <t>odstranění odkvetlých a odumřelých částí rostlin s vynošením odpadu na okraj záhonu, naložením na dopravní prostředek, odvozem do 20 km a se složením, u růží</t>
  </si>
  <si>
    <t>odstranění odkvetlých částí v nádobách</t>
  </si>
  <si>
    <t>30d</t>
  </si>
  <si>
    <t>odstranění odkvetlých a odumřelých částí rostlin s vynošením odpadu na okraj záhonu, naložením na dopravní prostředek, odvozem do 20 km a se složením, odstranění odkvetlých a odumřelých částí rostlin z nádob</t>
  </si>
  <si>
    <t>shrabání listí ručně nebo strojně na volné ploše</t>
  </si>
  <si>
    <t>shrabání listí ručně nebo strojně s naložením na dopravní prostředek s odvozem odpadu do 20 km a se složením z ploch, bez pokryvných rostlin</t>
  </si>
  <si>
    <t>shrabání listí na volné ploše v rovině</t>
  </si>
  <si>
    <t>31a</t>
  </si>
  <si>
    <t>shrabání listí ručně nebo strojně s naložením na dopravní prostředek s odvozem odpadu do 20 km a se složením z ploch, bez pokryvných rostlin, v rovině nebo ve svahu do 1:5, ve vrstvě do 50 mm</t>
  </si>
  <si>
    <t>shrabání listí na volné ploše ve svahu 1</t>
  </si>
  <si>
    <t>31b</t>
  </si>
  <si>
    <t>shrabání listí ručně nebo strojně s naložením na dopravní prostředek s odvozem odpadu do 20 km a se složením z ploch, bez pokryvných rostlin, ve svahu přes 1:5 do 1:2, ve vrstvě do 50 mm</t>
  </si>
  <si>
    <t>shrabání listí na volné ploše ve svahu 2</t>
  </si>
  <si>
    <t>31c</t>
  </si>
  <si>
    <t>shrabání listí ručně nebo strojně s naložením na dopravní prostředek s odvozem odpadu do 20 km a se složením z ploch, bez pokryvných rostlin, ve svahu přes 1:2 do 1:1, ve vrstvě do 50 mm</t>
  </si>
  <si>
    <t>shrabání listí ručně nebo strojně mezi rostlinami</t>
  </si>
  <si>
    <t>shrabání listí mezi rostlinami v rovině</t>
  </si>
  <si>
    <t>103a</t>
  </si>
  <si>
    <t>shrabání listí ručně nebo strojně s naložením na dopravní prostředek s odvozem odpadu do 20 km a se složením z ploch, s pokryvnými rostlinami, v rovině nebo ve svahu do 1:5, ve vrstvě do 50 mm</t>
  </si>
  <si>
    <t>shrabání listí mezi rostlinami ve svahu 1</t>
  </si>
  <si>
    <t>103b</t>
  </si>
  <si>
    <t>shrabání listí ručně nebo strojně s naložením na dopravní prostředek s odvozem odpadu do 20 km a se složením z ploch, s pokryvnými rostlinami, ve svahu přes 1:5 do 1:2, ve vrstvě do 50 mm</t>
  </si>
  <si>
    <t>shrabání listí mezi rostlinami ve svahu 2</t>
  </si>
  <si>
    <t>103c</t>
  </si>
  <si>
    <t>shrabání listí ručně nebo strojně s naložením na dopravní prostředek s odvozem odpadu do 20 km a se složením z ploch, s pokryvnými rostlinami, ve svahu přes 1:2 do 1:1, ve vrstvě do 50 mm</t>
  </si>
  <si>
    <t>jarní vyhrabání trávníku</t>
  </si>
  <si>
    <t>jarní vyhrabání trávníku rovina</t>
  </si>
  <si>
    <t>32a</t>
  </si>
  <si>
    <t>jarní vyhrabání trávníku s uložením shrabu na hromady, naložením na dopravní prostředek, odvozem do 20 km a se složením, v rovině nebo ve svahu do 1:5</t>
  </si>
  <si>
    <t>jarní vyhrabání trávníku svah 1</t>
  </si>
  <si>
    <t>32b</t>
  </si>
  <si>
    <t>jarní vyhrabání trávníku s uložením shrabu na hromady, naložením na dopravní prostředek, odvozem do 20 km a se složením, ve svahu přes 1:5 do 1:2</t>
  </si>
  <si>
    <t>jarní vyhrabání trávníku svah 2</t>
  </si>
  <si>
    <t>32c</t>
  </si>
  <si>
    <t xml:space="preserve">jarní vyhrabání trávníku s uložením shrabu na hromady, naložením na dopravní prostředek, odvozem do 20 km a se složením, ve svahu přes 1:2 do 1:1 </t>
  </si>
  <si>
    <t>nakypření dopadových zón</t>
  </si>
  <si>
    <t>nakypření dopadových zón dětských herních prvků a okolí zahrnuje odstranění drobných nečistot (větviček, kamenů) a nakypření prostoru dopadové zóny herních prvků do hloubky 200 mm</t>
  </si>
  <si>
    <t>uhrabání pískoviště</t>
  </si>
  <si>
    <t>uhrabání pískoviště do roviny zahrnuje odstranění drobných nečistot, papírků, větviček, kamenů a dalších nečistot. V ceně není zahrnut materiál na doplnění pískoviště</t>
  </si>
  <si>
    <t>doplnění písku do dopadových zón</t>
  </si>
  <si>
    <t>jedná se zásah prováděný na jaře nebo v případě potřeby během roku v letní sezóně, a to v případě, že dojde k ulehnutí materiálu v dopadové zóně, jedná se o doplnění písku nebo kačírku do dopadové zóny do roviny s terénem, úprava a uhrabání dopadové zóny, v ceně je zahrnuta práce, není zde zahrnut materiál potřebný pro doplnění dopadových zón</t>
  </si>
  <si>
    <t>Celkem</t>
  </si>
  <si>
    <t>Plošní prvky</t>
  </si>
  <si>
    <t>Cena za jednotku v Kč</t>
  </si>
  <si>
    <t>Celková cena v Kč za 1 rok</t>
  </si>
  <si>
    <t>Celková cena v Kč za 4 roky</t>
  </si>
  <si>
    <t>Počet úkonů za rok</t>
  </si>
  <si>
    <t>Jednotka</t>
  </si>
  <si>
    <t>Objednávka činností k plošním prvkům</t>
  </si>
  <si>
    <t>B</t>
  </si>
  <si>
    <t>A</t>
  </si>
  <si>
    <t>zametání cest a zpevněných ploch s naložením smetků do kontejneru a odvozem odpadu na skládku, v ceně je zahrnuta likvidace odpadu.</t>
  </si>
  <si>
    <t>sběr odpadu ze sadových ploch včetně PE, s uložením odpadu do kontejneru a odvozem na skládku, v ceně je zahrnuta likvidace odpadu</t>
  </si>
  <si>
    <t>z vymývaného kačírku frakce 4-8 mm, tlouštky 30 cm</t>
  </si>
  <si>
    <t>z certifikovaného písku pro dětská hřiště, tlouštka 30 cm</t>
  </si>
  <si>
    <t>z toho A</t>
  </si>
  <si>
    <t>z toho B</t>
  </si>
  <si>
    <t>Objednávka úklidu k plošním prvkům</t>
  </si>
  <si>
    <t>Klient:</t>
  </si>
  <si>
    <t>Kontaktní osoba:</t>
  </si>
  <si>
    <t>Instrukce:</t>
  </si>
  <si>
    <t>Popis dokumentace</t>
  </si>
  <si>
    <t>Městská část Praha 5</t>
  </si>
  <si>
    <t>Listy:</t>
  </si>
  <si>
    <t>Bodové prvky</t>
  </si>
  <si>
    <t>Materiál</t>
  </si>
  <si>
    <t>Souhrn</t>
  </si>
  <si>
    <t>pokácení stromu směrové v celku</t>
  </si>
  <si>
    <t>pokácení stromu směrové v celku s rozřezáním a odstraněním větví a kmene do vzdálenosti 20m s naložením na dopravní prostředek,</t>
  </si>
  <si>
    <t>kus</t>
  </si>
  <si>
    <t>pokácení stromu v rovině do 200 mm</t>
  </si>
  <si>
    <t>36a</t>
  </si>
  <si>
    <t>pokácení stromu směrové v celku s rozřezáním a odstraněním větví a kmene do vzdálenosti 20m s naložením na dopravní prostředek, o průměru kmene na řezné ploše 200 mm</t>
  </si>
  <si>
    <t>pokácení stromu v rovině 200 - 300 mm</t>
  </si>
  <si>
    <t>36b</t>
  </si>
  <si>
    <t>pokácení stromu směrové v celku s rozřezáním a odstraněním větví a kmene do vzdálenosti 20m s naložením na dopravní prostředek, o průměru kmene na řezné ploše přes 200 do 300 mm</t>
  </si>
  <si>
    <t>pokácení stromu v rovině 300 - 400 mm</t>
  </si>
  <si>
    <t>36c</t>
  </si>
  <si>
    <t>pokácení stromu směrové v celku s rozřezáním a odstraněním větví a kmene do vzdálenosti 20m s naložením na dopravní prostředek, o průměru kmene na řezné ploše přes 300 do 400mm</t>
  </si>
  <si>
    <t>pokácení stromu v rovině 400 - 500 mm</t>
  </si>
  <si>
    <t>36d</t>
  </si>
  <si>
    <t>pokácení stromu směrové v celku s rozřezáním a odstraněním větví a kmene do vzdálenosti 20m s naložením na dopravní prostředek, o průměru kmene na řezné ploše přes 400 do 500 mm</t>
  </si>
  <si>
    <t>pokácení stromu v rovině 500 - 600 mm</t>
  </si>
  <si>
    <t>36e</t>
  </si>
  <si>
    <t>pokácení stromu směrové v celku s rozřezáním a odstraněním větví a kmene do vzdálenosti 20m s naložením na dopravní prostředek, o průměru kmene na řezné ploše přes 500 do 600 mm</t>
  </si>
  <si>
    <t>pokácení stromu v rovině 600 - 700 mm</t>
  </si>
  <si>
    <t>36f</t>
  </si>
  <si>
    <t>pokácení stromu směrové v celku s rozřezáním a odstraněním větví a kmene do vzdálenosti 20m s naložením na dopravní prostředek, o průměru kmene na řezné ploše přes 600 do 700 mm</t>
  </si>
  <si>
    <t>pokácení stromu postupné bez odstranění pařezu</t>
  </si>
  <si>
    <t>pokácení stromu postupné bez odstranění pařezu, se spouštěním částí kmene a koruny, s odklizením částí kmene a větví na vzdálenost do 20 m s naložením na dopravní prostředek</t>
  </si>
  <si>
    <t>pokácení stromu ve ztížených podmínkách</t>
  </si>
  <si>
    <t>37a</t>
  </si>
  <si>
    <t>pokácení stromu postupné bez odstranění pařezu, se spouštěním částí kmene a koruny, s odklizením částí kmene a větví na vzdálenost do 20 m s naložením na dopravní prostředek, o průměru kmene na řezné ploše pařezu přes 100 do 200 mm</t>
  </si>
  <si>
    <t>37b</t>
  </si>
  <si>
    <t>pokácení stromu postupné bez odstranění pařezu, se spouštěním částí kmene a koruny, s odklizením částí kmene a větví na vzdálenost do 20 m s naložením na dopravní prostředek, o průměru kmene na řezné ploše pařezu přes 200 do 300 mm</t>
  </si>
  <si>
    <t>37c</t>
  </si>
  <si>
    <t>pokácení stromu postupné bez odstranění pařezu, se spouštěním částí kmene a koruny, s odklizením částí kmene a větví na vzdálenost do 20 m s naložením na dopravní prostředek, o průměru kmene na řezné ploše pařezu přes 300 do 400 mm</t>
  </si>
  <si>
    <t>37d</t>
  </si>
  <si>
    <t>pokácení stromu postupné bez odstranění pařezu, se spouštěním částí kmene a koruny, s odklizením částí kmene a větví na vzdálenost do 20 m s naložením na dopravní prostředek, o průměru kmene na řezné ploše pařezu přes 400 do 500mm</t>
  </si>
  <si>
    <t>37e</t>
  </si>
  <si>
    <t>pokácení stromu postupné bez odstranění pařezu, se spouštěním částí kmene a koruny, s odklizením částí kmene a větví na vzdálenost do 20 m s naložením na dopravní prostředek, o průměru kmene na řezné ploše pařezu přes 500 do 600 mm</t>
  </si>
  <si>
    <t>37f</t>
  </si>
  <si>
    <t>pokácení stromu postupné bez odstranění pařezu, se spouštěním částí kmene a koruny, s odklizením částí kmene a větví na vzdálenost do 20 m s naložením na dopravní prostředek, o průměru kmene na řezné ploše pařezu přes 600 do 700 mm</t>
  </si>
  <si>
    <t>37g</t>
  </si>
  <si>
    <t>pokácení stromu postupné bez odstranění pařezu, se spouštěním částí kmene a koruny, s odklizením částí kmene a větví na vzdálenost do 20 m s naložením na dopravní prostředek, o průměru kmene na řezné ploše pařezu přes 700 do 800 mm</t>
  </si>
  <si>
    <t>odstranění pařezu</t>
  </si>
  <si>
    <t>odstranění pařezu s odklizením získaného dřeva na vzdálenost do 20 m, se složením na hromady, nebo s naložením na dopravní prostředek, se zasypáním jámy, doplněním zeminy, zhutněním a úpravou terénu</t>
  </si>
  <si>
    <t>odstranění pařezu do 200 mm</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</si>
  <si>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do 200 mm</t>
  </si>
  <si>
    <t>odstranění pařezu 200 - 300 mm</t>
  </si>
  <si>
    <t>101b</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</si>
  <si>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200 do 300 mm</t>
  </si>
  <si>
    <t>odstranění pařezu 300 - 400 mm</t>
  </si>
  <si>
    <t xml:space="preserve">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300 do 400 mm </t>
  </si>
  <si>
    <t>odstranění pařezu 400 - 500 mm</t>
  </si>
  <si>
    <t>101d</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</si>
  <si>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400 do 500 mm</t>
  </si>
  <si>
    <t>odstranění pařezu 500 - 600 mm</t>
  </si>
  <si>
    <t>101e</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</si>
  <si>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500 do 600 mm</t>
  </si>
  <si>
    <t>odstranění pařezu 600 - 700 mm</t>
  </si>
  <si>
    <t>101f</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</si>
  <si>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600 do 700 mm</t>
  </si>
  <si>
    <t>101g</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</si>
  <si>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do 200 mm</t>
  </si>
  <si>
    <t>101h</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</si>
  <si>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200 do 300 mm</t>
  </si>
  <si>
    <t>101i</t>
  </si>
  <si>
    <t xml:space="preserve">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300 do 400 mm </t>
  </si>
  <si>
    <t>101j</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</si>
  <si>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400 do 500 mm</t>
  </si>
  <si>
    <t>101k</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</si>
  <si>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500 do 600 mm</t>
  </si>
  <si>
    <t>101l</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</si>
  <si>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600 do 700 mm</t>
  </si>
  <si>
    <t>hloubení jamek pro vysazování</t>
  </si>
  <si>
    <t>hloubení jamek pro vysazování v zemině tř. 1 -4 rostlin s 50% výměnou půdy, s případným naložením přebytečných výkopků na dopravní prostředek, odvozem na vzdálenost do 20 km a se složením</t>
  </si>
  <si>
    <t>hloubení jamek do 0,002 m3 v rovině</t>
  </si>
  <si>
    <t>38a</t>
  </si>
  <si>
    <t>hloubení jamek pro vysazování v zemině tř. 1 -4 rostlin s 50% výměnou půdy, s případným naložením přebytečných výkopků na dopravní prostředek, odvozem na vzdálenost do 20 km a se složením, v rovině nebo ve svahu do 1:5 objemu, pro rozměr jamky do 0,002 m³</t>
  </si>
  <si>
    <t>hloubení jamek přes 0,002 do 0,005 m3 v rovině nebo ve svahu</t>
  </si>
  <si>
    <t>38b</t>
  </si>
  <si>
    <t>hloubení jamek pro vysazování v zemině tř. 1 -4 rostlin s 50% výměnou půdy, s případným naložením přebytečných výkopků na dopravní prostředek, odvozem na vzdálenost do 20 km a se složením, v rovině nebo ve svahu do 1:5 objemu, pro rozměr jamky přes 0,002 do 0,005 m3</t>
  </si>
  <si>
    <t>hloubení jamek do 0,005  do 0,01 m v rovině  nebo ve svahu</t>
  </si>
  <si>
    <t>38c</t>
  </si>
  <si>
    <t>hloubení jamek pro vysazování v zemině tř. 1 -4 rostlin s 50% výměnou půdy, s případným naložením přebytečných výkopků na dopravní prostředek, odvozem na vzdálenost do 20 km a se složením, v rovině nebo ve svahu do 1:5 objemu, pro rozměr jamky přes 0,005 do 0,01 m³</t>
  </si>
  <si>
    <t>hloubení jamek 0,01 do 0,02 m v rovině nebo ve svahu</t>
  </si>
  <si>
    <t>38d</t>
  </si>
  <si>
    <t>hloubení jamek pro vysazování v zemině tř. 1 -4 rostlin s 50% výměnou půdy, s případným naložením přebytečných výkopků na dopravní prostředek, odvozem na vzdálenost do 20 km a se složením, v rovině nebo ve svahu do 1:5 objemu, pro rozměr jamky přes 0,01 do 0,02 m³</t>
  </si>
  <si>
    <t>hloubení jamek 0,02 do 0,05 m v rovině nebo ve svahu</t>
  </si>
  <si>
    <t>38e</t>
  </si>
  <si>
    <t>hloubení jamek pro vysazování v zemině tř. 1 -4 rostlin s 50% výměnou půdy, s případným naložením přebytečných výkopků na dopravní prostředek, odvozem na vzdálenost do 20 km a se složením, v rovině nebo ve svahu do 1:5 objemu, pro rozměr jamky přes 0,02 do 0,05 m³</t>
  </si>
  <si>
    <t>hloubení jamek přes 0,05 do 0,125 m v rovině</t>
  </si>
  <si>
    <t>38f</t>
  </si>
  <si>
    <t>hloubení jamek pro vysazování v zemině tř. 1 -4 rostlin s 50% výměnou půdy, s případným naložením přebytečných výkopků na dopravní prostředek, odvozem na vzdálenost do 20 km a se složením, v rovině nebo ve svahu do 1:5 objemu, pro rozměr jamky přes 0,05 do 0,125 m³</t>
  </si>
  <si>
    <t>hloubení jamek přes 0,125 do 0,4 m v rovině nebo ve svahu</t>
  </si>
  <si>
    <t>38g</t>
  </si>
  <si>
    <t>hloubení jamek pro vysazování v zemině tř. 1 -4 rostlin s 50% výměnou půdy, s případným naložením přebytečných výkopků na dopravní prostředek, odvozem na vzdálenost do 20 km a se složením, v rovině nebo ve svahu do 1:5 objemu, pro rozměr jamky přes 0,125 do 0,4 m³</t>
  </si>
  <si>
    <t>hloubení jamek přes 0,4 do 1,0 m v rovině nebo ve svahu</t>
  </si>
  <si>
    <t>38h</t>
  </si>
  <si>
    <t>hloubení jamek pro vysazování v zemině tř. 1 -4 rostlin s 50% výměnou půdy, s případným naložením přebytečných výkopků na dopravní prostředek, odvozem na vzdálenost do 20 km a se složením, v rovině nebo ve svahu do 1:5 objemu, pro rozměr jamky přes 0,4 do 1,0 m³</t>
  </si>
  <si>
    <t>hloubení jamek přes 1,00 do 2,00 m v rovině nebo ve svahu</t>
  </si>
  <si>
    <t>38i</t>
  </si>
  <si>
    <t>hloubení jamek pro vysazování v zemině tř. 1 -4 rostlin s 50% výměnou půdy, s případným naložením přebytečných výkopků na dopravní prostředek, odvozem na vzdálenost do 20 km a se složením, v rovině nebo ve svahu do 1:5 objemu, pro rozměr jamky přes 1,00 do 2,00 m³</t>
  </si>
  <si>
    <t>38j</t>
  </si>
  <si>
    <t>hloubení jamek pro vysazování v zemině tř. 1 -4 rostlin s 50% výměnou půdy, s případným naložením přebytečných výkopků na dopravní prostředek, odvozem na vzdálenost do 20 km a se složením, ve svahu přes 1:5 do 1:2 objemu, pro rozměr jamky do 0,002 m³</t>
  </si>
  <si>
    <t>38k</t>
  </si>
  <si>
    <t>hloubení jamek pro vysazování v zemině tř. 1 -4 rostlin s 50% výměnou půdy, s případným naložením přebytečných výkopků na dopravní prostředek, odvozem na vzdálenost do 20 km a se složením, ve svahu přes 1:5 do 1:2 objemu, pro rozměr jamky přes 0,002 do 0,005 m3</t>
  </si>
  <si>
    <t>38l</t>
  </si>
  <si>
    <t>hloubení jamek pro vysazování v zemině tř. 1 -4 rostlin s 50% výměnou půdy, s případným naložením přebytečných výkopků na dopravní prostředek, odvozem na vzdálenost do 20 km a se složením, ve svahu přes 1:5 do 1:2 objemu, pro rozměr jamky přes 0,005 do 0,01 m³</t>
  </si>
  <si>
    <t>38m</t>
  </si>
  <si>
    <t>hloubení jamek pro vysazování v zemině tř. 1 -4 rostlin s 50% výměnou půdy, s případným naložením přebytečných výkopků na dopravní prostředek, odvozem na vzdálenost do 20 km a se složením, ve svahu přes 1:5 do 1:2 objemu, pro rozměr jamky přes 0,01 do 0,02 m³</t>
  </si>
  <si>
    <t>hloubení jamek 0,02 do 0,05 m ve svahu 1</t>
  </si>
  <si>
    <t>38n</t>
  </si>
  <si>
    <t>hloubení jamek pro vysazování v zemině tř. 1 -4 rostlin s 50% výměnou půdy, s případným naložením přebytečných výkopků na dopravní prostředek, odvozem na vzdálenost do 20 km a se složením, ve svahu přes 1:5 do 1:2 objemu, pro rozměr jamky přes 0,02 do 0,05 m³</t>
  </si>
  <si>
    <t>hloubení jamek přes 0,05 do 0,125 m ve svahu 1</t>
  </si>
  <si>
    <t>38o</t>
  </si>
  <si>
    <t>hloubení jamek pro vysazování v zemině tř. 1 -4 rostlin s 50% výměnou půdy, s případným naložením přebytečných výkopků na dopravní prostředek, odvozem na vzdálenost do 20 km a se složením, ve svahu přes 1:5 do 1:2 objemu, pro rozměr jamky přes 0,05 do 0,125 m³</t>
  </si>
  <si>
    <t>hloubení jamek přes 0,125 do 0,4 m ve svahu 1</t>
  </si>
  <si>
    <t>38p</t>
  </si>
  <si>
    <t>hloubení jamek pro vysazování v zemině tř. 1 -4 rostlin s 50% výměnou půdy, s případným naložením přebytečných výkopků na dopravní prostředek, odvozem na vzdálenost do 20 km a se složením, ve svahu přes 1:5 do 1:2 objemu, pro rozměr jamky přes 0,125 do 0,4 m³</t>
  </si>
  <si>
    <t>hloubení jamek přes 0,4 do 1,0 m ve svahu 1</t>
  </si>
  <si>
    <t>38q</t>
  </si>
  <si>
    <t>hloubení jamek pro vysazování v zemině tř. 1 -4 rostlin s 50% výměnou půdy, s případným naložením přebytečných výkopků na dopravní prostředek, odvozem na vzdálenost do 20 km a se složením, ve svahu přes 1:5 do 1:2 objemu, pro rozměr jamky přes 0,4 do 1,0 m³</t>
  </si>
  <si>
    <t>38r</t>
  </si>
  <si>
    <t>hloubení jamek pro vysazování v zemině tř. 1 -4 rostlin s 50% výměnou půdy, s případným naložením přebytečných výkopků na dopravní prostředek, odvozem na vzdálenost do 20 km a se složením, ve svahu přes 1:2 do 1:1 objemu, pro rozměr jamky do 0,002 m³</t>
  </si>
  <si>
    <t>38s</t>
  </si>
  <si>
    <t>hloubení jamek pro vysazování v zemině tř. 1 -4 rostlin s 50% výměnou půdy, s případným naložením přebytečných výkopků na dopravní prostředek, odvozem na vzdálenost do 20 km a se složením, ve svahu přes 1:2 do 1:1 objemu, pro rozměr jamky přes 0,002 do 0,005 m3</t>
  </si>
  <si>
    <t>38t</t>
  </si>
  <si>
    <t>hloubení jamek pro vysazování v zemině tř. 1 -4 rostlin s 50% výměnou půdy, s případným naložením přebytečných výkopků na dopravní prostředek, odvozem na vzdálenost do 20 km a se složením, ve svahu přes 1:2 do 1:1 objemu, pro rozměr jamky přes 0,005 do 0,01 m³</t>
  </si>
  <si>
    <t>38u</t>
  </si>
  <si>
    <t>hloubení jamek pro vysazování v zemině tř. 1 -4 rostlin s 50% výměnou půdy, s případným naložením přebytečných výkopků na dopravní prostředek, odvozem na vzdálenost do 20 km a se složením, ve svahu přes 1:2 do 1:1 objemu, pro rozměr jamky přes 0,01 do 0,02 m³</t>
  </si>
  <si>
    <t>38v</t>
  </si>
  <si>
    <t>hloubení jamek pro vysazování v zemině tř. 1 -4 rostlin s 50% výměnou půdy, s případným naložením přebytečných výkopků na dopravní prostředek, odvozem na vzdálenost do 20 km a se složením, ve svahu přes 1:2 do 1:1 objemu, pro rozměr jamky přes 0,02 do 0,05 m³</t>
  </si>
  <si>
    <t>hloubení jamek přes 0,05 do 0,125 m ve svahu 2</t>
  </si>
  <si>
    <t>38w</t>
  </si>
  <si>
    <t>hloubení jamek pro vysazování v zemině tř. 1 -4 rostlin s 50% výměnou půdy, s případným naložením přebytečných výkopků na dopravní prostředek, odvozem na vzdálenost do 20 km a se složením, ve svahu přes 1:2 do 1:1 objemu, pro rozměr jamky přes 0,05 do 0,125 m³</t>
  </si>
  <si>
    <t>hloubení jamek přes 0,125 do 0,4 m ve svahu 2</t>
  </si>
  <si>
    <t>38x</t>
  </si>
  <si>
    <t>hloubení jamek pro vysazování v zemině tř. 1 -4 rostlin s 50% výměnou půdy, s případným naložením přebytečných výkopků na dopravní prostředek, odvozem na vzdálenost do 20 km a se složením, ve svahu přes 1:2 do 1:1 objemu, pro rozměr jamky přes 0,125 do 0,4 m³</t>
  </si>
  <si>
    <t>hloubení jamek přes 0,4 do 1,0 m ve svahu 2</t>
  </si>
  <si>
    <t>38y</t>
  </si>
  <si>
    <t>hloubení jamek pro vysazování v zemině tř. 1 -4 rostlin s 50% výměnou půdy, s případným naložením přebytečných výkopků na dopravní prostředek, odvozem na vzdálenost do 20 km a se složením, ve svahu přes 1:2 do 1:1 objemu, pro rozměr jamky přes 0,4 do 1,0 m³</t>
  </si>
  <si>
    <t>výsadba květin do připravené půdy se zalitím</t>
  </si>
  <si>
    <t>výsadba letniček nebo dvouletek</t>
  </si>
  <si>
    <t>39a</t>
  </si>
  <si>
    <t>letniček nebo dvouletek prostokořených</t>
  </si>
  <si>
    <t>výsadba trvalek</t>
  </si>
  <si>
    <t>39b</t>
  </si>
  <si>
    <t>trvalek</t>
  </si>
  <si>
    <t>výsadba cibulovin</t>
  </si>
  <si>
    <t>39c</t>
  </si>
  <si>
    <t>cibulí nebo hlíz</t>
  </si>
  <si>
    <t>výsadba cibulovin strojově, včetně výsadbového materiálu</t>
  </si>
  <si>
    <t>39d</t>
  </si>
  <si>
    <t>výsadba živého plotu do předem vyhloubené rýhy se zalitím</t>
  </si>
  <si>
    <t>výsadba živého plotu do předem vyhloubené rýhy se zalitím, v rovině nebo ve svahu do 1:5 z dřevin</t>
  </si>
  <si>
    <t>40a</t>
  </si>
  <si>
    <t>v rovině nebo ve svahu do 1:5 z dřevin, bez balu</t>
  </si>
  <si>
    <t>výsadba živého plotu do předem vyhloubené rýhy se zalitím, v rovině nebo ve svahu do 1:5 z dřevin, výsadba živého plotu v rovině</t>
  </si>
  <si>
    <t>40b</t>
  </si>
  <si>
    <t>v rovině nebo ve svahu do 1:5 z dřevin, s balem</t>
  </si>
  <si>
    <t>výsadba živého plotu do předem vyhloubené rýhy se zalitím, ve svahu přes 1:5 do 1:2 z dřevin</t>
  </si>
  <si>
    <t>40c</t>
  </si>
  <si>
    <t>ve svahu přes 1:5 do 1:2 z dřevin, bez balu</t>
  </si>
  <si>
    <t>výsadba živého plotu do předem vyhloubené rýhy se zalitím, ve svahu přes 1:5 do 1:2 z dřevin, výsadba živého plotu ve svahu 1</t>
  </si>
  <si>
    <t>40d</t>
  </si>
  <si>
    <t>ve svahu přes 1:5 do 1:2 z dřevin, s balem</t>
  </si>
  <si>
    <t>výsadba dřevin s balem do předem vyhloubené jámy se zalitím</t>
  </si>
  <si>
    <t>výsadba dřevin rovina, bal do 100 mm</t>
  </si>
  <si>
    <t>41a</t>
  </si>
  <si>
    <t>v rovině nebo ve svahu do 1:5 při průměru balu do 100 mm</t>
  </si>
  <si>
    <t>výsadba dřevin rovina, bal 100 - 200 mm</t>
  </si>
  <si>
    <t>41b</t>
  </si>
  <si>
    <t>v rovině nebo ve svahu do 1:5 při průměru balu přes 100 do 200 mm</t>
  </si>
  <si>
    <t>výsadba dřevin rovina, bal 200 - 300 mm</t>
  </si>
  <si>
    <t>41c</t>
  </si>
  <si>
    <t>v rovině nebo ve svahu do 1:5 při průměru balu přes 200 do 300 mm</t>
  </si>
  <si>
    <t>výsadba dřevin rovina, bal 300 - 400 mm</t>
  </si>
  <si>
    <t>41d</t>
  </si>
  <si>
    <t>v rovině nebo ve svahu do 1:5 při průměru balu přes 300 do 400 mm</t>
  </si>
  <si>
    <t>výsadba dřevin rovina, bal 400 - 500 mm</t>
  </si>
  <si>
    <t>41e</t>
  </si>
  <si>
    <t>v rovině nebo ve svahu do 1:5 při průměru balu přes 400 do 500 mm</t>
  </si>
  <si>
    <t>výsadba dřevin rovina, bal 500 - 600 mm</t>
  </si>
  <si>
    <t>41f</t>
  </si>
  <si>
    <t>v rovině nebo ve svahu do 1:5 při průměru balu přes 500 do 600 mm</t>
  </si>
  <si>
    <t>výsadba dřevin rovina, bal 600 - 800 mm</t>
  </si>
  <si>
    <t>41g</t>
  </si>
  <si>
    <t>v rovině nebo ve svahu do 1:5 při průměru balu přes 600 do 800 mm</t>
  </si>
  <si>
    <t>výsadba dřevin rovina, bal 800 - 1000 mm</t>
  </si>
  <si>
    <t>41h</t>
  </si>
  <si>
    <t>v rovině nebo ve svahu do 1:5 při průměru balu přes 800 do 1000 mm</t>
  </si>
  <si>
    <t>výsadba dřevin rovina, bal 1000 - 1200 mm</t>
  </si>
  <si>
    <t>41i</t>
  </si>
  <si>
    <t>v rovině nebo ve svahu do 1:5 při průměru balu přes 1000 do 1200 mm</t>
  </si>
  <si>
    <t>výsadba dřevin rovina, bal 1200 - 1400 mm</t>
  </si>
  <si>
    <t>41j</t>
  </si>
  <si>
    <t>v rovině nebo ve svahu do 1:5 při průměru balu přes 1200 do 1400 mm</t>
  </si>
  <si>
    <t>výsadba dřevin svah 1, bal do 100 mm</t>
  </si>
  <si>
    <t>41k</t>
  </si>
  <si>
    <t>ve svahu přes 1:5 do 1:2 při průměru balu do 100 mm</t>
  </si>
  <si>
    <t>výsadba dřevin svah 1, bal 100 - 200 mm</t>
  </si>
  <si>
    <t>41l</t>
  </si>
  <si>
    <t>ve svahu přes 1:5 do 1:2 při průměru balu přes 100 do 200 mm</t>
  </si>
  <si>
    <t>výsadba dřevin svah 1, bal 200 - 300 mm</t>
  </si>
  <si>
    <t>41m</t>
  </si>
  <si>
    <t>ve svahu přes 1:5 do 1:2 při průměru balu přes 200 do 300 mm</t>
  </si>
  <si>
    <t>výsadba dřevin svah 1, bal 300 - 400 mm</t>
  </si>
  <si>
    <t>41n</t>
  </si>
  <si>
    <t>ve svahu přes 1:5 do 1:2 při průměru balu přes 300 do 400 mm</t>
  </si>
  <si>
    <t>výsadba dřevin svah 1, bal 400 - 500 mm</t>
  </si>
  <si>
    <t>41o</t>
  </si>
  <si>
    <t>ve svahu přes 1:5 do 1:2 při průměru balu přes 400 do 500 mm</t>
  </si>
  <si>
    <t>výsadba dřevin svah 1, bal 500 - 600 mm</t>
  </si>
  <si>
    <t>41p</t>
  </si>
  <si>
    <t>ve svahu přes 1:5 do 1:2 při průměru balu přes 500 do 600 mm</t>
  </si>
  <si>
    <t>výsadba dřevin svah 1, bal 600 - 800 mm</t>
  </si>
  <si>
    <t>41q</t>
  </si>
  <si>
    <t>ve svahu přes 1:5 do 1:2 při průměru balu přes 600 do 800 mm</t>
  </si>
  <si>
    <t>výsadba dřevin svah 1, bal 800 - 1000 mm</t>
  </si>
  <si>
    <t>41r</t>
  </si>
  <si>
    <t>ve svahu přes 1:5 do 1:2 při průměru balu přes 800 do 1000 mm</t>
  </si>
  <si>
    <t>výsadba dřevin svah 2, bal 100 - 200 mm</t>
  </si>
  <si>
    <t>41s</t>
  </si>
  <si>
    <t>ve svahu přes 1:2 do 1:1 při průměru balu přes 100 do 200 mm</t>
  </si>
  <si>
    <t>výsadba dřevin svah 2, bal 200 - 300 mm</t>
  </si>
  <si>
    <t>41t</t>
  </si>
  <si>
    <t>ve svahu přes 1:2 do 1:1 při průměru balu přes 200 do 300 mm</t>
  </si>
  <si>
    <t>výsadba dřevin svah 2, bal 300 - 400 mm</t>
  </si>
  <si>
    <t>41u</t>
  </si>
  <si>
    <t>ve svahu přes 1:2 do 1:1 při průměru balu přes 300 do 400 mm</t>
  </si>
  <si>
    <t>výsadba dřevin svah 2, bal 400 - 500 mm</t>
  </si>
  <si>
    <t>41v</t>
  </si>
  <si>
    <t>ve svahu přes 1:2 do 1:1 při průměru balu přes 400 do 500 mm</t>
  </si>
  <si>
    <t>výsadba dřevin svah 2, bal 500 - 600 mm</t>
  </si>
  <si>
    <t>41w</t>
  </si>
  <si>
    <t>ve svahu přes 1:2 do 1:1 při průměru balu přes 500 do 600 mm</t>
  </si>
  <si>
    <t>výsadba dřevin svah 2, bal 600 - 800 mm</t>
  </si>
  <si>
    <t>41x</t>
  </si>
  <si>
    <t>ve svahu přes 1:2 do 1:1 při průměru balu přes 600 do 800 mm</t>
  </si>
  <si>
    <t>ukotvení dřeviny třemi kůly do 3 m</t>
  </si>
  <si>
    <t>ukotvení dřeviny třemi a více kůly při průměru kůlů do 100 mm, při délce kůlů přes 2 do 3 m</t>
  </si>
  <si>
    <t>ošetření vysázených solitér v rovině</t>
  </si>
  <si>
    <t>43a</t>
  </si>
  <si>
    <t>ošetření vysázených solitér ve svahu 1</t>
  </si>
  <si>
    <t>43b</t>
  </si>
  <si>
    <t>ošetření vysázených solitér ve svahu 2</t>
  </si>
  <si>
    <t>43c</t>
  </si>
  <si>
    <t>ukotvení dřeviny třemi kůly</t>
  </si>
  <si>
    <t>osazení kůlů do 2 m</t>
  </si>
  <si>
    <t>44a</t>
  </si>
  <si>
    <t>třemi kůly, délky do 2 m</t>
  </si>
  <si>
    <t>osazení kůlů přes 2 m</t>
  </si>
  <si>
    <t>44b</t>
  </si>
  <si>
    <t>třemi kůly, délky přes 2 do 3 m</t>
  </si>
  <si>
    <t>instalace lavičky</t>
  </si>
  <si>
    <t>zřízení lavice stabilní s vyhloubením rýh, osázením noh, se zabetónováním noh, montáží sedadla a opěradla, s případným naložením výkopku na dopravní prostředek, dovozem do 20 km a se složením</t>
  </si>
  <si>
    <t>montáž odpadkového koše</t>
  </si>
  <si>
    <t>zřízení koše s vyhloubením rýh, osázením do betonové patky a zabetónováním, montáží, s případným naložením výkopku na dopravní prostředek, dovozem do 20 km a se složením</t>
  </si>
  <si>
    <t>zrušení květinových výsadeb</t>
  </si>
  <si>
    <t>zrušení květinových výsadeb s vyčištěním ploch, se složením na hromady nebo naložením na dopravní prostředek, dovozem do 20 km a se složením na záhonech a na uložení květin do truhlíků</t>
  </si>
  <si>
    <t>zrušení letničkového záhonu</t>
  </si>
  <si>
    <t>47a</t>
  </si>
  <si>
    <t>zrušení květinových výsadeb s vyčištěním ploch, se složením na hromady nebo naložením na dopravní prostředek, dovozem do 20 km a se složením na záhonech a na uložení květin do truhlíků, u letniček nebo dvouletek</t>
  </si>
  <si>
    <t>zrušení trvalkových výsadeb</t>
  </si>
  <si>
    <t>47b</t>
  </si>
  <si>
    <t>zrušení květinových výsadeb s vyčištěním ploch, se složením na hromady nebo naložením na dopravní prostředek, dovozem do 20 km a se složením na záhonech a na uložení květin do truhlíků, u trvalek</t>
  </si>
  <si>
    <t>zrušení výsadeb cibulovin</t>
  </si>
  <si>
    <t>47c</t>
  </si>
  <si>
    <t>zrušení květinových výsadeb s vyčištěním ploch, se složením na hromady nebo naložením na dopravní prostředek, dovozem do 20 km a se složením na záhonech a na uložení květin do truhlíků, u cibulovin nebo hlíznatých</t>
  </si>
  <si>
    <t>průklest stromů netrnitých</t>
  </si>
  <si>
    <t>řez stromů s přemístěním odstraněných větví na vzdálenost do 20 m, uložením na hromady, naložením na dopravní prostředek, odvozem do 20 km a se složením, průklestem stromů netrnitých</t>
  </si>
  <si>
    <t>průklest stromů, koruna do 2 m</t>
  </si>
  <si>
    <t>48a</t>
  </si>
  <si>
    <t>řez stromů s přemístěním odstraněných větví na vzdálenost do 20 m, uložením na hromady, naložením na dopravní prostředek, odvozem do 20 km a se složením, průklestem stromů netrnitých o průměru koruny do 2 m</t>
  </si>
  <si>
    <t>průklest stromů, koruna 2 - 4 m</t>
  </si>
  <si>
    <t>48b</t>
  </si>
  <si>
    <t>řez stromů s přemístěním odstraněných větví na vzdálenost do 20 m, uložením na hromady, naložením na dopravní prostředek, odvozem do 20 km a se složením, průklestem stromů netrnitých o průměru koruny přes 2 do 4 m</t>
  </si>
  <si>
    <t>průklest stromů, koruna 4 - 6 m</t>
  </si>
  <si>
    <t>48c</t>
  </si>
  <si>
    <t>řez stromů s přemístěním odstraněných větví na vzdálenost do 20 m, uložením na hromady, naložením na dopravní prostředek, odvozem do 20 km a se složením, průklestem stromů netrnitých o průměru koruny přes 4 do 6 m</t>
  </si>
  <si>
    <t>průklest stromů, koruna 6 - 8 m</t>
  </si>
  <si>
    <t>48d</t>
  </si>
  <si>
    <t>řez stromů s přemístěním odstraněných větví na vzdálenost do 20 m, uložením na hromady, naložením na dopravní prostředek, odvozem do 20 km a se složením, průklestem stromů netrnitých o průměru koruny přes 6 do 8 m</t>
  </si>
  <si>
    <t>průklest stromů trnitých</t>
  </si>
  <si>
    <t>řez stromů s přemístěním odstraněných větví na vzdálenost do 20 m, uložením na hromady, naložením na dopravní prostředek, odvozem do 20 km a se složením, průklestem stromů trnitých</t>
  </si>
  <si>
    <t>106a</t>
  </si>
  <si>
    <t>řez stromů s přemístěním odstraněných větví na vzdálenost do 20 m, uložením na hromady, naložením na dopravní prostředek, odvozem do 20 km a se složením, průklestem stromů trnitých o průměru koruny do 2 m</t>
  </si>
  <si>
    <t>106b</t>
  </si>
  <si>
    <t>řez stromů s přemístěním odstraněných větví na vzdálenost do 20 m, uložením na hromady, naložením na dopravní prostředek, odvozem do 20 km a se složením, průklestem stromů trnitých o průměru koruny přes 2 do 4 m</t>
  </si>
  <si>
    <t>106c</t>
  </si>
  <si>
    <t>řez stromů s přemístěním odstraněných větví na vzdálenost do 20 m, uložením na hromady, naložením na dopravní prostředek, odvozem do 20 km a se složením, průklestem stromů trnitých o průměru koruny přes 4 do 6 m</t>
  </si>
  <si>
    <t>106d</t>
  </si>
  <si>
    <t>řez stromů s přemístěním odstraněných větví na vzdálenost do 20 m, uložením na hromady, naložením na dopravní prostředek, odvozem do 20 km a se složením, průklestem stromů trnitých o průměru koruny přes 6 do 8 m</t>
  </si>
  <si>
    <t>průklest netrnitých keřů</t>
  </si>
  <si>
    <t>řez keřů s přemístěním odstraněných větví na vzdálenost do 20 m, uložením na hromady, naložením na dopravní prostředek, odvozem do 20 km a se složením, průklestem keřů netrnitých</t>
  </si>
  <si>
    <t>řez keřů s přemístěním odstraněných větví na vzdálenost do 20 m, uložením na hromady, naložením na dopravní prostředek, odvozem do 20 km a se složením, průklestem keřů netrnitých o průměru koruny do 1,5 m</t>
  </si>
  <si>
    <t>řez keřů s přemístěním odstraněných větví na vzdálenost do 20 m, uložením na hromady, naložením na dopravní prostředek, odvozem do 20 km a se složením, průklestem keřů netrnitých o průměru koruny přes 1,5 do 3 m</t>
  </si>
  <si>
    <t>102c</t>
  </si>
  <si>
    <t>řez keřů s přemístěním odstraněných větví na vzdálenost do 20 m, uložením na hromady, naložením na dopravní prostředek, odvozem do 20 km a se složením, průklestem keřů netrnitých o průměru koruny přes 3 do 5 m</t>
  </si>
  <si>
    <t>řez keřů s přemístěním odstraněných větví na vzdálenost do 20 m, uložením na hromady, naložením na dopravní prostředek, odvozem do 20 km a se složením, průklestem keřů trnitých</t>
  </si>
  <si>
    <t>řez keřů s přemístěním odstraněných větví na vzdálenost do 20 m, uložením na hromady, naložením na dopravní prostředek, odvozem do 20 km a se složením, průklestem keřů trnitých o průměru koruny do 1,5 m</t>
  </si>
  <si>
    <t>řez keřů s přemístěním odstraněných větví na vzdálenost do 20 m, uložením na hromady, naložením na dopravní prostředek, odvozem do 20 km a se složením, průklestem keřů trnitých o průměru koruny přes 1,5 do 3 m</t>
  </si>
  <si>
    <t>řez keřů s přemístěním odstraněných větví na vzdálenost do 20 m, uložením na hromady, naložením na dopravní prostředek, odvozem do 20 km a se složením, průklestem keřů trnitých o průměru koruny přes 3 do 5 m</t>
  </si>
  <si>
    <t>zmlazení netrnitých keřů</t>
  </si>
  <si>
    <t>zmlazení keřů s přemístěním odstraněných větví na vzdálenost do 20 m, uložením na hromady, naložením na dopravní prostředek, odvozem do 20 km a se složením, průklestem keřů netrnitých</t>
  </si>
  <si>
    <t>104a</t>
  </si>
  <si>
    <t>zmlazení keřů s přemístěním odstraněných větví na vzdálenost do 20 m, uložením na hromady, naložením na dopravní prostředek, odvozem do 20 km a se složením, průklestem keřů netrnitých o průměru koruny do 1,5 m</t>
  </si>
  <si>
    <t>104b</t>
  </si>
  <si>
    <t>zmlazení keřů s přemístěním odstraněných větví na vzdálenost do 20 m, uložením na hromady, naložením na dopravní prostředek, odvozem do 20 km a se složením, průklestem keřů netrnitých o průměru koruny přes 1,5 do 3 m</t>
  </si>
  <si>
    <t>104c</t>
  </si>
  <si>
    <t>zmlazení keřů s přemístěním odstraněných větví na vzdálenost do 20 m, uložením na hromady, naložením na dopravní prostředek, odvozem do 20 km a se složením, průklestem keřů netrnitých o průměru koruny přes 3 do 5 m</t>
  </si>
  <si>
    <t>zmlazení trnitých keřů</t>
  </si>
  <si>
    <t>zmlazení keřů s přemístěním odstraněných větví na vzdálenost do 20 m, uložením na hromady, naložením na dopravní prostředek, odvozem do 20 km a se složením, průklestem keřů trnitých</t>
  </si>
  <si>
    <t>105a</t>
  </si>
  <si>
    <t>zmlazení keřů s přemístěním odstraněných větví na vzdálenost do 20 m, uložením na hromady, naložením na dopravní prostředek, odvozem do 20 km a se složením, průklestem keřů trnitých o průměru koruny do 1,5 m</t>
  </si>
  <si>
    <t>105b</t>
  </si>
  <si>
    <t>zmlazení keřů s přemístěním odstraněných větví na vzdálenost do 20 m, uložením na hromady, naložením na dopravní prostředek, odvozem do 20 km a se složením, průklestem keřů trnitých o průměru koruny přes 1,5 do 3 m</t>
  </si>
  <si>
    <t>105c</t>
  </si>
  <si>
    <t>zmlazení keřů s přemístěním odstraněných větví na vzdálenost do 20 m, uložením na hromady, naložením na dopravní prostředek, odvozem do 20 km a se složením, průklestem keřů trnitých o průměru koruny přes 3 do 5 m</t>
  </si>
  <si>
    <t>znovuuvázání dřeviny</t>
  </si>
  <si>
    <t>49a</t>
  </si>
  <si>
    <t>znovuuvázání dřeviny jedním úvazkem ke stávajícímu kůlů</t>
  </si>
  <si>
    <t>zřízení zemního kotvení dřevin</t>
  </si>
  <si>
    <t>49b</t>
  </si>
  <si>
    <t>zřízení zemního kotvení při výsadbě dřevin např. v prostoru Pěší zóny Anděl, dřeviny je chráněna stromovou mříží a upevněna pouze zemním kotvením, jedná se o dřeviny výsadbové velikosti průměrně 20 - 25 cm, cena zahrnuje zřízení zemního kotvení včetně veškerého použitého materiálu a prací</t>
  </si>
  <si>
    <t>nátěr laviček</t>
  </si>
  <si>
    <t>nátěr laviček bude probíhat nejméně jednou za dva roky, nátěr zahrnuje očištění lavičky a její nátěr dvěmi vrstvami, v ceně je zahrnuta práce a cena barvy</t>
  </si>
  <si>
    <t>likvidace neopravitelné lavičky</t>
  </si>
  <si>
    <t>odstranění lavičky, případně odstranění zbytků zabetonovaných noh lavice v zemi, doprava lavičky,  odvoz na skládku, (nezahrnuje skládkové poplatky) úprav terénu po odstranění lavičky</t>
  </si>
  <si>
    <t>montáž a instalace dětských herních prvků</t>
  </si>
  <si>
    <t>cena za montáž a instalaci herního prvku spolu s vytvořením odpovídající dopadové zóny herního prvku, v ceně bude zahrnuto vybudování dopadové zóny, materiál pro dopadovou zónu (písek, kačírek, štěpka) není v této ceně zahrnut</t>
  </si>
  <si>
    <t>montáž a instalace dětských herních prvků - cena prvku do 40 000,- Kč včetně DPH</t>
  </si>
  <si>
    <t>52a</t>
  </si>
  <si>
    <t>montáž a instalace dětských herních prvků - cena herního prvku nad 40 000,- Kč včetně DPH</t>
  </si>
  <si>
    <t>52b</t>
  </si>
  <si>
    <t>hnojení zásobním hnojivem při výsadbě</t>
  </si>
  <si>
    <t xml:space="preserve">hnojení zásobním hnojivem při výsadbě bude prováděno při výsadbě stromů a větších keřů, cena je stanovena za přihnojení zásobním tabletovým hnojivem ke kořenům rostliny (např. Silvamix, Osmocote) při výsadbě jednoho kusu dřeviny) </t>
  </si>
  <si>
    <t>Kontrola dětského hřiště</t>
  </si>
  <si>
    <t>hlavní roční kontrola DH nezávislou certifikovanou osobou dle normy ČSN EN 1176 a 1177</t>
  </si>
  <si>
    <t>54a</t>
  </si>
  <si>
    <t>Roční hlavní kontrola se provádí v intervalech nepřesahujících 12 měsíců za účelem zjištění celkové úrovně bezpečnosti zařízení, základů a povrchů, např. povětrnostních vlivů, známek rozpadu nebo koroze a jakékoliv změny úrovně bezpečnosti zařízení, plynoucí z provedených oprav nebo dodatečně vestavěných nebo vyměněných částí. Zvláštní pozornost je třeba věnovat součástem utěsněným na celou dobu jejich životnosti. Tuto kontrolu musí provádět oprávněné osoby přísně v souladu s pokyny výrobce. Výstupem kontroly je protokol s fotodokumentací a popisy závad či rozporů s normou atd.</t>
  </si>
  <si>
    <t>provozní kontrola DH proškoleným technikem dle normy ČSN EN 1176 a 1177</t>
  </si>
  <si>
    <t>54b</t>
  </si>
  <si>
    <t>Provozní kontrola je podrobnější prohlídka zaměřená na kontrolu funkce a stabilitu zařízení, zejména z hlediska jakéhokoliv opotřebení. Tu je nutno provádět v rozmezí od 1 do 3 měsíců nebo jak je uvedeno v návodu výrobce.</t>
  </si>
  <si>
    <t>postřik proti klíněnce jírovcové</t>
  </si>
  <si>
    <t>instalace fotopastí</t>
  </si>
  <si>
    <t>Instalace fotopasti do výšky 6m bez nákupu fotopasti</t>
  </si>
  <si>
    <t>hnojení půdy nebo trávníku umělým hnojivem</t>
  </si>
  <si>
    <t>t</t>
  </si>
  <si>
    <t>hnojení umělým hnojivem naširoko ve svahu 1</t>
  </si>
  <si>
    <t>57g</t>
  </si>
  <si>
    <t>ve svahu přes 1:5 do 1:2 umělým hnojivem naširoko</t>
  </si>
  <si>
    <t>hnojení umělým hnojivem jednotlivě ve svahu 1</t>
  </si>
  <si>
    <t>57h</t>
  </si>
  <si>
    <t>ve svahu přes 1:5 do 1:2 umělým hnojivem jednotlivě k rostlinám</t>
  </si>
  <si>
    <t>hnojení umělým hnojivem naširoko ve svahu 2</t>
  </si>
  <si>
    <t>57k</t>
  </si>
  <si>
    <t>ve svahu přes 1:2 do 1:1 umělým hnojivem naširoko</t>
  </si>
  <si>
    <t>hnojení umělým hnojivem jednotlivě ve svahu 2</t>
  </si>
  <si>
    <t>57l</t>
  </si>
  <si>
    <t>ve svahu přes 1:2 do 1:1 umělým hnojivem jednotlivě k rostlinám</t>
  </si>
  <si>
    <t>hnojení umělým hnojivem naširoko v rovině</t>
  </si>
  <si>
    <t>57c</t>
  </si>
  <si>
    <t>v rovině nebo ve svahu do 1:5 umělým hnojivem naširoko</t>
  </si>
  <si>
    <t>hnojení umělým hnojivem jednotlivě v rovině</t>
  </si>
  <si>
    <t>57d</t>
  </si>
  <si>
    <t>v rovině nebo ve svahu do 1:5 umělým hnojivem jednotlivě k rostlinám</t>
  </si>
  <si>
    <t>hnojení půdy nebo trávníku rašelinou</t>
  </si>
  <si>
    <t>hnojení rašelinou ve svahu 1</t>
  </si>
  <si>
    <t>107a</t>
  </si>
  <si>
    <t>ve svahu přes 1:5 do 1:2 rašelinou</t>
  </si>
  <si>
    <t>hnojení rašelinou v rovině</t>
  </si>
  <si>
    <t>107b</t>
  </si>
  <si>
    <t>v rovině nebo ve svahu do 1:5 rašelinou</t>
  </si>
  <si>
    <t>hnojení rašelinou ve svahu 2</t>
  </si>
  <si>
    <t>107c</t>
  </si>
  <si>
    <t>ve svahu přes 1:2 do 1:1 rašelinou</t>
  </si>
  <si>
    <t>hnojení půdy nebo trávníku kompostem</t>
  </si>
  <si>
    <t>hnojení kompostem v rovině</t>
  </si>
  <si>
    <t>108a</t>
  </si>
  <si>
    <t>v rovině nebo ve svahu do 1:5 kompostem, vitahumem nebo chlévskou mrvou</t>
  </si>
  <si>
    <t>hnojení kompostem ve svahu 2</t>
  </si>
  <si>
    <t>108b</t>
  </si>
  <si>
    <t>ve svahu přes 1:2 do 1:1 kompostem, vitahumem nebo chlévskou mrvou</t>
  </si>
  <si>
    <t>hnojení kompostem ve svahu 1</t>
  </si>
  <si>
    <t>108c</t>
  </si>
  <si>
    <t>ve svahu přes 1:5 do 1:2 kompostem, vitahumem nebo chlévskou mrvou</t>
  </si>
  <si>
    <t>přesun hmot</t>
  </si>
  <si>
    <t>přesun hmot pro sadovnické a krajinářské úpravy do 5000 m vodorovně bez svislého přesunu</t>
  </si>
  <si>
    <t>použití mobilní plošiny</t>
  </si>
  <si>
    <t>postupné kácení nebo prořezávání dřevin pomocí mobilní plošiny, zabezpečující opatření před padajícími větvemi, odklizení části do 20m se složením a naložením</t>
  </si>
  <si>
    <t>hod</t>
  </si>
  <si>
    <t>použití mobilní plošiny, strom do 10 m</t>
  </si>
  <si>
    <t>59a</t>
  </si>
  <si>
    <t>postupné kácení nebo prořezávání dřevin pomocí mobilní plošiny, zabezpečující opatření před padajícími větvemi, odklizení části do 20m se složením a naložením, pro stromy do 10 m</t>
  </si>
  <si>
    <t>použití mobilní plošiny, strom 10 - 15 m</t>
  </si>
  <si>
    <t>59b</t>
  </si>
  <si>
    <t>postupné kácení nebo prořezávání dřevin pomocí mobilní plošiny, zabezpečující opatření před padajícími větvemi, odklizení části do 20m se složením a naložením, pro stromy přes 10 do 15 m</t>
  </si>
  <si>
    <t>použití mobilní plošiny, strom 15 - 20 m</t>
  </si>
  <si>
    <t>59c</t>
  </si>
  <si>
    <t>postupné kácení nebo prořezávání dřevin pomocí mobilní plošiny, zabezpečující opatření před padajícími větvemi, odklizení části do 20m se složením a naložením, pro stromy přes 15 do 20 m</t>
  </si>
  <si>
    <t>použití mobilní plošiny, strom nad 20 m</t>
  </si>
  <si>
    <t>59d</t>
  </si>
  <si>
    <t>postupné kácení nebo prořezávání dřevin pomocí mobilní plošiny, zabezpečující opatření před padajícími větvemi, odklizení části do 20m se složením a naložením, pro stromy přes 20 m</t>
  </si>
  <si>
    <t>zámečnické práce</t>
  </si>
  <si>
    <t>zámečnické práce zahrnující drobné opravy parkového mobiliáře (laviček, odpadkových košů), oplocení, drobné opravy herních prvků, oprava ochranných sítí kolem hřišť pro míčové hry, pískovišť apod., v cení není zahrnut použitý materiál, v ceně je zahrnuto použití veškeré techniky (agregát, sbíječka apod.)</t>
  </si>
  <si>
    <t>správce dětského hřiště</t>
  </si>
  <si>
    <t>správce Pivcova</t>
  </si>
  <si>
    <t>61f</t>
  </si>
  <si>
    <t>správce je přítomen na sportovišti a minigolfu 8 hod každodenně, v ranních hodinách provede úklid celého hřiště, vysypává jednou denně odpadkové koše, provádí úklid sportoviště, dohlíží na provoz sportoviště, instaluje síť na míčové hry dle požadavků uživatelů, zapůjčuje herní vybavení na minigolf</t>
  </si>
  <si>
    <t>Správce parku</t>
  </si>
  <si>
    <t>správce Barrandov</t>
  </si>
  <si>
    <t>62f</t>
  </si>
  <si>
    <t>správce Barrandov je přítomen 12 hodin denně, bude provádět obchůzku Tilleho nám., pěší zóna Barrandov, Trnkovo náměstí a Sídliště Barrandov (dětksá hřiště). Činnost pracovníka spočívá v upozornění formou domluvy na nevhodné chování, které má za následek omezení, případně znemožnění řádného využití veřejných prostranství. Dále se stará o čistotu a pořádek, provádí vizuální kontrolu dětských herních prvků, vede provozní deník, v případě potřeby kontaktuje městskou polici, případně poskytne první pomoc a zavolá záchranku</t>
  </si>
  <si>
    <t>prořez stromů arboristickou technikou</t>
  </si>
  <si>
    <t>prořez stromů arboristickou technikou bude prováděn v místech, kde není možné použití mobilní plošiny, nebo v takových případech, kdy bude nutný vysoce odborný zásah do dřeviny, mezi prořez se zařazuje i kácení stromu za ztížených podmínek pomocí arboristické techniky; stromy o průměru koruny nad 8 m, keře o průměru koruny nad 5 m</t>
  </si>
  <si>
    <t>zednické práce</t>
  </si>
  <si>
    <t>Zednické práce zahrnující drobné opravy, zdí, schodů,  oplocení, instalace obrubníků do beton. lože a pod., v ceně není zahrnut použitý materiál</t>
  </si>
  <si>
    <t>likvidace plevele horkou vodou</t>
  </si>
  <si>
    <t>jedná se o nechemickou likvidaci plevele</t>
  </si>
  <si>
    <t>kantování cest a záhonů</t>
  </si>
  <si>
    <t>odstranění přerostlého drnu s naložením odpadu na dopravní prostředek, odvozem do 20 km a se složením</t>
  </si>
  <si>
    <t>m</t>
  </si>
  <si>
    <t>Natírání</t>
  </si>
  <si>
    <t>Natírání dřevěného nebo kovového oplocení, v ceně za nátěr je zahrnuta práce, barva i doprava materiálů</t>
  </si>
  <si>
    <t>nátěr oplocení dřevěného</t>
  </si>
  <si>
    <t>67a</t>
  </si>
  <si>
    <t>jedná se o nátěr dřevěného oplocení s kovovými prvky, oplocení je vysoké v průměru 0,8 - 1 m, cena za nátěr je stanovena za metr, nátěr bude proveden nejméně jednou za tři roky a to ve dvou vrstvách jak dřevěné tak kovové části, v ceně za nátěr je zahrnuta práce, barva i doprava materiálů</t>
  </si>
  <si>
    <t>nátěr oplocení kovového</t>
  </si>
  <si>
    <t>67b</t>
  </si>
  <si>
    <t>jedná se o nátěr kovového oplocení, oplocení je vysoké v průměru 1 - 1,5 m, cena za nátěr je stanovena za metr, nátěr bude proveden nejméně jednou za tři roky a to ve dvou vrstvách po celé ploše, před nátěrem bude provedeno očištění zrezivělých ploch, v ceně za nátěr je zahrnuta práce, barva i doprava materiálů</t>
  </si>
  <si>
    <t>drcení větví</t>
  </si>
  <si>
    <t>drcení ořezaných větví o průměru do 100 mm strojně (štěpkování) s naložením a odvozem dřevní drtě do 20 km</t>
  </si>
  <si>
    <t>m³</t>
  </si>
  <si>
    <t>zalití rostlin vodou plochy jednotlivě</t>
  </si>
  <si>
    <t>zalití rostlin vodou do 20 m²</t>
  </si>
  <si>
    <t>69a</t>
  </si>
  <si>
    <t>zalití solitér v počtu (216 - 30 l na strom)</t>
  </si>
  <si>
    <t>zalití rostlin vodou nad 20 m²(letničky, trvalky, růže) - 1779 m²</t>
  </si>
  <si>
    <t>69b</t>
  </si>
  <si>
    <t>přes 20 m² (5l na 1 m²)</t>
  </si>
  <si>
    <t>dovoz vody</t>
  </si>
  <si>
    <t>69c</t>
  </si>
  <si>
    <t>na vzdálenost do 1 000 m</t>
  </si>
  <si>
    <t>příplatek za dovoz vody</t>
  </si>
  <si>
    <t>69d</t>
  </si>
  <si>
    <t>příplatek k ceně za každých i započatých 1000m</t>
  </si>
  <si>
    <t>výměna písku v pískovištích</t>
  </si>
  <si>
    <t>výměna písku odpovídající normám v pískovištích do hloubky 0,5 m v ceně je zahrnut i písek</t>
  </si>
  <si>
    <t>Výkopové práce</t>
  </si>
  <si>
    <t>Odkopávky a prokopávky nezapažené s přehozením výkopku na vzdálenost 3 m, nebo s naložením na dopravní prostředek</t>
  </si>
  <si>
    <t>výkopové práce</t>
  </si>
  <si>
    <t>71a</t>
  </si>
  <si>
    <t>Odkopávky a prokopávky nezapažené s přehozením výkopku na vzdálenost 3 m, nebo s naložením na dopravní prostředek. Do 100 m³</t>
  </si>
  <si>
    <t>71b</t>
  </si>
  <si>
    <t>Odkopávky a prokopávky nezapažené s přehozením výkopku na vzdálenost 3 m, nebo s naložením na dopravní prostředek. Přes 100 - 1 000 m³</t>
  </si>
  <si>
    <t>Celkem jednotek k objednání</t>
  </si>
  <si>
    <t>Prosím doplňte cenovou nabídku v přepočtu na jednu jednotku uvedené činnosti a materiálu do relevantních, šedě zabarvených buněk na listech "Plošní prvky", "Bodové prvky" a "Materiál". List "Souhrn" slouží na zobrazení celkové indikativní cenové nabídky.</t>
  </si>
  <si>
    <t>Objednávka činností k bodovým prvkům</t>
  </si>
  <si>
    <t>Objednávka úklidu k bodovým prvkům</t>
  </si>
  <si>
    <t>Obsluha štěpkovače u přistavovaných BIO VOK pro občany.</t>
  </si>
  <si>
    <t>Jedná se o likvidaci biologicky rozložitelného materiálu na kompostárně dle zákona o odpadech, v ceně je zahrnuta likvidace odpadu</t>
  </si>
  <si>
    <t>Jedná se o likvidaci BRKO (biologicky rozložitelného komunálního odpadu dle zákon o odpadech). V ceně je zahrnuta likvidace odpadu</t>
  </si>
  <si>
    <t>Obsluha u přistavených VOK (cena za 1 hodinu)</t>
  </si>
  <si>
    <t>Doplňování sáčků do minimálního počtu 20 sáčků (1ks) na stojanu. Sáčky budou igelitové o velikosti cca 20 x 30 cm.</t>
  </si>
  <si>
    <t>Dodávka sáčků, které se budou vydávat občanům na informačních střediscích. Sáčky budou stejné jako do stojanů ke košům na PE.</t>
  </si>
  <si>
    <t>Vysokotlaké čištění</t>
  </si>
  <si>
    <t>nezařazeno</t>
  </si>
  <si>
    <t>z toho nezařazeno</t>
  </si>
  <si>
    <t>Objednávka materiálu</t>
  </si>
  <si>
    <t>Položka</t>
  </si>
  <si>
    <t>Zemina</t>
  </si>
  <si>
    <t>Zemina základní VL</t>
  </si>
  <si>
    <t>Zemina trávník VL</t>
  </si>
  <si>
    <t>Kompost VL</t>
  </si>
  <si>
    <t>Rašelina baltská BAL</t>
  </si>
  <si>
    <t>ks</t>
  </si>
  <si>
    <t>Mulčovací kůra, keramzit</t>
  </si>
  <si>
    <t xml:space="preserve">Mulčovací kůra </t>
  </si>
  <si>
    <t>Štěpka</t>
  </si>
  <si>
    <t>Textilie, rohože</t>
  </si>
  <si>
    <t>Geotextilie (netkaná) černá - stavební práce</t>
  </si>
  <si>
    <t>Netkaná textilie 200 m x 1,6 m - 50 g/m2 - černá</t>
  </si>
  <si>
    <t>Kokosová rohož (protierozní) š. 2 m</t>
  </si>
  <si>
    <t>Jutová rohož (protierozní) š.1,2 m</t>
  </si>
  <si>
    <t>Kotvící skoba, ocel 30 cm</t>
  </si>
  <si>
    <t>Kotvící kůl pr. 6 cm</t>
  </si>
  <si>
    <t>Kotvící kůl pr. 7 cm</t>
  </si>
  <si>
    <t>kotvící kůl pr.10 cm</t>
  </si>
  <si>
    <t>Příčka 50 cm pr. 7 cm</t>
  </si>
  <si>
    <t xml:space="preserve">Úvazek </t>
  </si>
  <si>
    <t>Podzemní kotvení za zemní bal do 30 cm</t>
  </si>
  <si>
    <t>Podzemní kotvení za zemní bal do 20 cm</t>
  </si>
  <si>
    <t>Husí krk pr. 10 cm</t>
  </si>
  <si>
    <t>Jutový pás  š.15 cm</t>
  </si>
  <si>
    <t>Protikořenová texitlie (ochrana před invazivním porostem) š. 0,7 m</t>
  </si>
  <si>
    <t xml:space="preserve">Pomalu rozpustná minerální hnojiva, tablety, používané při výsadbě </t>
  </si>
  <si>
    <t>kg</t>
  </si>
  <si>
    <t>Rákosová rohož š. 140 cm</t>
  </si>
  <si>
    <t>bm</t>
  </si>
  <si>
    <t>Rákosová rohož š. 160 cm</t>
  </si>
  <si>
    <t>Rákosová rohož š. 180 cm</t>
  </si>
  <si>
    <t>Rákosová rohož š. 200 cm</t>
  </si>
  <si>
    <t>Ochrana okusu plast 105 cm</t>
  </si>
  <si>
    <t>Ochrana okusu plast 120 cm</t>
  </si>
  <si>
    <t>Hnojiva</t>
  </si>
  <si>
    <t>Komplexní bezchloridové granulované hnojivo NPK se stopovými prvky</t>
  </si>
  <si>
    <t xml:space="preserve">Půdní kondicionér - směs hydroabsorbentů polymerů, hnojiv, růstových prekurzorů a přepravního materiálu </t>
  </si>
  <si>
    <t xml:space="preserve">Trávníkové hnojivo s pozvolným uvolňování živin po celé vegetační období  </t>
  </si>
  <si>
    <t xml:space="preserve">Trávníkové univerzální kombinované hnojivo NPK vhodné pro základní přihnojování na jaře </t>
  </si>
  <si>
    <t xml:space="preserve">Hnojivo na okrasné dřeviny s obsahem NPK v poměru 07-10-17+MgO </t>
  </si>
  <si>
    <t xml:space="preserve">Hnojivo s postupným uvolňováním živin, obalované hnojivo NPK s mikroelementy </t>
  </si>
  <si>
    <t>Herbicidy</t>
  </si>
  <si>
    <t xml:space="preserve">Selektivní herbicid ředitelný vodou k hubení odolných dvouděložných plevelů v trávnících </t>
  </si>
  <si>
    <t>l</t>
  </si>
  <si>
    <t xml:space="preserve">Postřikový herbicid ředitelný vodou k hubení vytrvalých a jednoletých plevelů; účinná látka: glyphosate IPA - 480 g </t>
  </si>
  <si>
    <t xml:space="preserve">Univerzální širokospektrální selektivní herbicid určený k postemergentnímu hubení dvouděložných plevelů v trávnících </t>
  </si>
  <si>
    <t xml:space="preserve">Systémový selektivní herbicid určený k postemergentnímu hubení dvouděložných plevelů </t>
  </si>
  <si>
    <t>Travníky</t>
  </si>
  <si>
    <t>Travní směs park</t>
  </si>
  <si>
    <t>Travní směs fotbal</t>
  </si>
  <si>
    <t>Travní směs sucho</t>
  </si>
  <si>
    <t>Travní směs stín</t>
  </si>
  <si>
    <t>Tráv.koberec park do 100 m2 bez dopravy</t>
  </si>
  <si>
    <t>Tráv. koberec park nad 100 do 500 m2 bez dopravy</t>
  </si>
  <si>
    <t>Tráv. koberec park nad 500 do 1000 m2 bez dopravy</t>
  </si>
  <si>
    <t>Kačírek od 4 do 8 mm pro dětská hřiště</t>
  </si>
  <si>
    <t>Kačírek přes 8 do16 mm</t>
  </si>
  <si>
    <t>Kačírek přes 16 do 32 mm</t>
  </si>
  <si>
    <t>Písek odpovídající hygienickým normám k použití na dětská hřiště</t>
  </si>
  <si>
    <t>Štěrk 0 do 8 mm pod dlažbu</t>
  </si>
  <si>
    <t xml:space="preserve">Štěrk přes 8 do 16 mm </t>
  </si>
  <si>
    <t>Štěrk přes 16 do 32 mm</t>
  </si>
  <si>
    <t xml:space="preserve">Ostatní </t>
  </si>
  <si>
    <t>Fošna 2000x185x40 mm</t>
  </si>
  <si>
    <t>Fošna 2000x130x40 mm</t>
  </si>
  <si>
    <t>Fošna 2000x150x45 mm</t>
  </si>
  <si>
    <t>Fošna 2500x150x45 mm</t>
  </si>
  <si>
    <t>Fošna 2000x200x45 mm</t>
  </si>
  <si>
    <t>Fošna 2500x70x25 mm</t>
  </si>
  <si>
    <t>Fošna 3500x60x30 mm</t>
  </si>
  <si>
    <t>Fošna 3500x130x30 mm</t>
  </si>
  <si>
    <t>Fošna 3500x100x30 mm</t>
  </si>
  <si>
    <t>Plotovka 900x70x20 mm</t>
  </si>
  <si>
    <t>Fošna 3000x55x30 mm</t>
  </si>
  <si>
    <t>Plotovka recyklát</t>
  </si>
  <si>
    <t>Beton</t>
  </si>
  <si>
    <t>Cement</t>
  </si>
  <si>
    <t>Dlažební kostka vel. 10x10x10x cm</t>
  </si>
  <si>
    <t>Pytlík na PE igelit vel. 20x27+3cm, tloušťka materiálu 0,012 mm</t>
  </si>
  <si>
    <t>Pytlík na PE papír vel. 28,8, x 12,8 cm včetně lopatky</t>
  </si>
  <si>
    <t>Plastový koš zelený vel. 740x432x340 mm</t>
  </si>
  <si>
    <t>Krycí víko na plastový koš zelený vel.740x432x340 mm</t>
  </si>
  <si>
    <t>Papírový pytel třívrstvý 65 x 118 x 18 cm - hnědý na listí z jírovců (klíněnka)</t>
  </si>
  <si>
    <t>Množství za 4 roky</t>
  </si>
  <si>
    <t>Celková cena za 4 roky v Kč</t>
  </si>
  <si>
    <t>Výsadba stromů</t>
  </si>
  <si>
    <t>Kačírek, valouny, štěrk</t>
  </si>
  <si>
    <t>Celkem - činnosti</t>
  </si>
  <si>
    <t>Celkem - úklid</t>
  </si>
  <si>
    <t>Cena za 1 rok</t>
  </si>
  <si>
    <t>Cena za 4 roky</t>
  </si>
  <si>
    <t>Celkem - Plošní prvky</t>
  </si>
  <si>
    <t>Celkem - Bodové prvky</t>
  </si>
  <si>
    <t>Celkem - Materiál</t>
  </si>
  <si>
    <t>Indikativní cena objednávky celkem</t>
  </si>
  <si>
    <t>Celková výměra k objednání [m²]</t>
  </si>
  <si>
    <t>Cenová nabídka úklidových a údržbových služeb pro městskou část Praha 5 - Hlubočepy</t>
  </si>
  <si>
    <t>Strojní metení cest - Hlubočepy (3x týdně)</t>
  </si>
  <si>
    <t>Ruční úklid Hlubočepy (3x týdně)</t>
  </si>
  <si>
    <t>Ruční úklid chodníků, ploch vozovek v pásu o šířce 0,5 m od silniční obruby a ploch komunikační zeleně v pásu o šířce 0,5 m od kraje chodníku, včetně odstranění veškeré nežádoucí vegetace z ploch chodníků a to ručně na celé ploše chodníku včetně obou spár podél silniční obruby.  Likvidace odpadu je součástí ceny. Příloha č. 7</t>
  </si>
  <si>
    <t>Pohotovostní úklid - Hlubočepy</t>
  </si>
  <si>
    <t>Pohotovostní úklid  = zajištění úklidu v neočekávaných a naléhavých situacích a to nejpozději do 1 hodiny od nahlášení zadavatelem a to v rozmezí od 6:30 do 22:00 hodin.  Likvidace odpadu je součástí ceny.</t>
  </si>
  <si>
    <t>Zimní údržba chodníků A - Hlubočepy</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</si>
  <si>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č.5</t>
  </si>
  <si>
    <t>Zimní údržba chodníků B - Hlubočepy</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</si>
  <si>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 6</t>
  </si>
  <si>
    <t>Úklid ploch - Hlubočepy 3x týdně - Z toho DH - 25 000 m²</t>
  </si>
  <si>
    <t>Úklid bezpečnostní dopadové plochy z vymývaného kačírku na dětském hřišti - Hlubočepy</t>
  </si>
  <si>
    <t>Úklid bezpečnostní dopadové plochy z certifikovaného písku na dětském hřišti - Hlubočepy</t>
  </si>
  <si>
    <t>Obsluha štěpkovače - Hlubočepy  3 hodiny a 26x za rok - cena hodiny</t>
  </si>
  <si>
    <t>Likvidace Bio - Hlubočepy</t>
  </si>
  <si>
    <t>Likvidace BRKO - Hlubočepy</t>
  </si>
  <si>
    <t>Jedná se o likvidaci BRKO (biologicky rozložitelného komunálního odpadu dle zákon o odpadech). v ceně je zahrnuta likvidace odpadu</t>
  </si>
  <si>
    <t>obsluha přistavených VOK - Hlubočepy (cena za 1 hodinu)</t>
  </si>
  <si>
    <t>Doplňování sáčků PE - Hlubočepy</t>
  </si>
  <si>
    <t>Sáček PE - Hlubočepy</t>
  </si>
  <si>
    <t>Obsluha košů PE - Hlubočepy</t>
  </si>
  <si>
    <t>Obsluhou košů se rozumí jejich čištění, vysypávání a odstraňování nežádoucí reklamy z jejich povrchů, dále také doplňování sáčků na PE. V ceně je zahrnuta likvidace odpadu. Příloha č. 4</t>
  </si>
  <si>
    <t>Přistavení VOK - Hlubočepy (9 stanovišť)</t>
  </si>
  <si>
    <t>Přistavení VOK 9 m3 dle požadavků objednatele nejpozději následující den od zadání požadavku. V ceně je zahrnuta cena likvidace odpadu.</t>
  </si>
  <si>
    <t>Obsluha košů (zelené) 3x týdně - Hlubočepy</t>
  </si>
  <si>
    <t>Obsluhou košů se rozumí čištění, vysypávání a odstraňování nežádoucí reklamy z jejich povrchů. V ceně je zahrnuta likvidace odpadu. Příloha č.3.</t>
  </si>
  <si>
    <t xml:space="preserve">využití komunálního vysavače vč. obsluhy - Hlubočepy (5x týdně) </t>
  </si>
  <si>
    <t>strojní (mechanizovaný) úklid chodníků komunálním elektrickým vysavačem  - cena za 1 hod</t>
  </si>
  <si>
    <t>výběr odpadkových košů (7x týdně) - Hlubočepy</t>
  </si>
  <si>
    <t>výběr odpadkových košů, svoz odpadu do kontejneru a odvoz na skládku. V ceně je zahrnuta likvidace odpadu. Příloha č.1</t>
  </si>
  <si>
    <t>výběr odpadkových košů (5x týdně) - dětská hřiště - HLUBOČEPY</t>
  </si>
  <si>
    <t>výběr odpadkových košů, svoz odpadu do kontejneru a odvoz na skládku. V ceně je zahrnuta likvidace odpadu. Příloha č.2</t>
  </si>
  <si>
    <t>víkendový výběr odpadkových košů (2x týdně) Hlubočepy</t>
  </si>
  <si>
    <t>První ošetření probíhá v závislosti na počasí v prvé polovině měsíce dubna. Druhá na základě monitorování vývoje larev které procházejí čtyřmi vývojovými instary. Prvý postřik se aplikuje na kmen do výše sedmi metrů kde dochází k rojení dospělců. Použit bude povolený přípravek Druhý postřik bude aplikován na listy, přípravkem DIMILIN 48 SC, účinná látka DIFUBENZURON, dávkování0,025% roztok. Použití při teplotách +15 stupňů. Použité přípravky jsou povoleny a jsou v seznamu registrovaných přípravků na ochranu rostlin vydaného státní rostlinolékařskou správou.</t>
  </si>
  <si>
    <t>cena za montáž a instalaci herního prvku do 40 tis. Kč spolu s vytvořením odpovídající dopadové zóny herního prvku, v ceně bude zahrnuto vybudování dopadové zóny, materiál pro dopadovou zónu (písek, kačírek, štěpka) není v této ceně zahrnut</t>
  </si>
  <si>
    <t>cena za montáž a instalaci herního prvku nad 40 tis. Kč spolu s vytvořením odpovídající dopadové zóny herního prvku, v ceně bude zahrnuto vybudování dopadové zóny, materiál pro dopadovou zónu (písek, kačírek, štěpka) není v této ceně zahrnut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</si>
</sst>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 &quot;Kč&quot;"/>
    <numFmt numFmtId="166" formatCode="_-* #,##0.0_-;\-* #,##0.0_-;_-* &quot;-&quot;??_-;_-@_-"/>
    <numFmt numFmtId="167" formatCode="_-* #,##0_-;\-* #,##0_-;_-* &quot;-&quot;??_-;_-@_-"/>
  </numFmts>
  <fonts count="12">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sz val="11"/>
      <color indexed="8"/>
      <name val="Calibri"/>
      <family val="2"/>
      <charset val="238"/>
    </font>
    <font>
      <b/>
      <sz val="11"/>
      <color theme="1"/>
      <name val="Aptos Narrow"/>
      <family val="2"/>
      <scheme val="minor"/>
    </font>
    <font>
      <sz val="11"/>
      <color theme="1"/>
      <name val="Aptos Narrow"/>
      <family val="2"/>
      <scheme val="minor"/>
    </font>
    <font>
      <b/>
      <sz val="11"/>
      <color theme="0"/>
      <name val="Aptos Narrow"/>
      <family val="2"/>
      <scheme val="minor"/>
    </font>
    <font>
      <sz val="11"/>
      <name val="Aptos Narrow"/>
      <family val="2"/>
      <scheme val="minor"/>
    </font>
    <font>
      <u/>
      <sz val="11"/>
      <color theme="10"/>
      <name val="Aptos Narrow"/>
      <family val="2"/>
      <charset val="238"/>
      <scheme val="minor"/>
    </font>
    <font>
      <sz val="11"/>
      <name val="Aptos Narrow"/>
      <family val="2"/>
      <charset val="238"/>
      <scheme val="minor"/>
    </font>
    <font>
      <b/>
      <sz val="14"/>
      <color theme="1"/>
      <name val="Aptos Narrow"/>
      <family val="2"/>
      <scheme val="minor"/>
    </font>
    <font>
      <b/>
      <sz val="1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theme="3"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3" fillId="0" borderId="0"/>
    <xf numFmtId="0" fontId="8" fillId="0" borderId="0" applyNumberFormat="0" applyFill="0" applyBorder="0" applyAlignment="0" applyProtection="0"/>
  </cellStyleXfs>
  <cellXfs count="124">
    <xf numFmtId="0" fontId="0" fillId="0" borderId="0" xfId="0"/>
    <xf numFmtId="0" fontId="5" fillId="0" borderId="0" xfId="0" applyFont="1"/>
    <xf numFmtId="0" fontId="5" fillId="0" borderId="0" xfId="0" applyFont="1" applyAlignment="1">
      <alignment horizontal="center"/>
    </xf>
    <xf numFmtId="165" fontId="4" fillId="0" borderId="0" xfId="0" applyNumberFormat="1" applyFont="1"/>
    <xf numFmtId="0" fontId="0" fillId="0" borderId="0" xfId="0" applyAlignment="1">
      <alignment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0" fillId="5" borderId="0" xfId="0" applyFill="1"/>
    <xf numFmtId="0" fontId="0" fillId="5" borderId="0" xfId="0" applyFill="1" applyAlignment="1">
      <alignment horizontal="center"/>
    </xf>
    <xf numFmtId="167" fontId="0" fillId="0" borderId="0" xfId="1" applyNumberFormat="1" applyFont="1" applyAlignment="1"/>
    <xf numFmtId="164" fontId="0" fillId="0" borderId="0" xfId="1" applyFont="1" applyAlignment="1"/>
    <xf numFmtId="0" fontId="2" fillId="4" borderId="0" xfId="0" applyFont="1" applyFill="1" applyAlignment="1">
      <alignment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165" fontId="0" fillId="0" borderId="0" xfId="0" applyNumberFormat="1"/>
    <xf numFmtId="0" fontId="6" fillId="3" borderId="0" xfId="0" applyFont="1" applyFill="1"/>
    <xf numFmtId="0" fontId="4" fillId="3" borderId="0" xfId="0" applyFont="1" applyFill="1" applyAlignment="1">
      <alignment horizontal="center"/>
    </xf>
    <xf numFmtId="0" fontId="4" fillId="3" borderId="0" xfId="0" applyFont="1" applyFill="1"/>
    <xf numFmtId="0" fontId="0" fillId="4" borderId="0" xfId="0" applyFill="1"/>
    <xf numFmtId="0" fontId="6" fillId="4" borderId="0" xfId="0" applyFont="1" applyFill="1"/>
    <xf numFmtId="0" fontId="0" fillId="6" borderId="0" xfId="0" applyFill="1"/>
    <xf numFmtId="0" fontId="4" fillId="5" borderId="0" xfId="0" applyFont="1" applyFill="1"/>
    <xf numFmtId="0" fontId="4" fillId="5" borderId="1" xfId="0" applyFont="1" applyFill="1" applyBorder="1"/>
    <xf numFmtId="0" fontId="0" fillId="5" borderId="1" xfId="0" applyFill="1" applyBorder="1"/>
    <xf numFmtId="0" fontId="4" fillId="5" borderId="2" xfId="0" applyFont="1" applyFill="1" applyBorder="1"/>
    <xf numFmtId="0" fontId="0" fillId="5" borderId="2" xfId="0" applyFill="1" applyBorder="1"/>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7" fillId="0" borderId="0" xfId="0" applyFont="1"/>
    <xf numFmtId="165" fontId="7" fillId="0" borderId="0" xfId="0" applyNumberFormat="1" applyFont="1"/>
    <xf numFmtId="0" fontId="7" fillId="0" borderId="0" xfId="0" applyFont="1" applyAlignment="1">
      <alignment wrapText="1"/>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167" fontId="7" fillId="0" borderId="0" xfId="1" applyNumberFormat="1" applyFont="1" applyAlignment="1">
      <alignment horizontal="right"/>
    </xf>
    <xf numFmtId="0" fontId="6" fillId="7" borderId="0" xfId="0" applyFont="1" applyFill="1"/>
    <xf numFmtId="0" fontId="4" fillId="7" borderId="0" xfId="0" applyFont="1" applyFill="1" applyAlignment="1">
      <alignment horizontal="center"/>
    </xf>
    <xf numFmtId="0" fontId="4" fillId="7" borderId="0" xfId="0" applyFont="1" applyFill="1"/>
    <xf numFmtId="0" fontId="0" fillId="7" borderId="0" xfId="0" applyFill="1"/>
    <xf numFmtId="0" fontId="0" fillId="7" borderId="0" xfId="0" applyFill="1" applyAlignment="1">
      <alignment horizontal="center"/>
    </xf>
    <xf numFmtId="0" fontId="6" fillId="8" borderId="0" xfId="0" applyFont="1" applyFill="1"/>
    <xf numFmtId="0" fontId="4" fillId="8" borderId="0" xfId="0" applyFont="1" applyFill="1" applyAlignment="1">
      <alignment horizontal="center"/>
    </xf>
    <xf numFmtId="0" fontId="4" fillId="8" borderId="0" xfId="0" applyFont="1" applyFill="1"/>
    <xf numFmtId="167" fontId="4" fillId="0" borderId="0" xfId="1" applyNumberFormat="1" applyFont="1"/>
    <xf numFmtId="167" fontId="0" fillId="0" borderId="0" xfId="1" applyNumberFormat="1" applyFont="1"/>
    <xf numFmtId="167" fontId="5" fillId="0" borderId="0" xfId="1" applyNumberFormat="1" applyFont="1"/>
    <xf numFmtId="165" fontId="4" fillId="2" borderId="0" xfId="0" applyNumberFormat="1" applyFont="1" applyFill="1"/>
    <xf numFmtId="0" fontId="4" fillId="2" borderId="0" xfId="0" applyFont="1" applyFill="1"/>
    <xf numFmtId="0" fontId="10" fillId="5" borderId="0" xfId="0" applyFont="1" applyFill="1"/>
    <xf numFmtId="165" fontId="4" fillId="5" borderId="0" xfId="0" applyNumberFormat="1" applyFont="1" applyFill="1"/>
    <xf numFmtId="165" fontId="0" fillId="5" borderId="0" xfId="0" applyNumberFormat="1" applyFill="1"/>
    <xf numFmtId="0" fontId="4" fillId="4" borderId="0" xfId="0" applyFont="1" applyFill="1" applyAlignment="1">
      <alignment horizontal="center"/>
    </xf>
    <xf numFmtId="0" fontId="4" fillId="4" borderId="0" xfId="0" applyFont="1" applyFill="1"/>
    <xf numFmtId="0" fontId="4" fillId="5" borderId="0" xfId="0" applyFont="1" applyFill="1" applyAlignment="1">
      <alignment horizontal="center"/>
    </xf>
    <xf numFmtId="165" fontId="0" fillId="2" borderId="0" xfId="0" applyNumberFormat="1" applyFill="1" applyProtection="1">
      <protection locked="0"/>
    </xf>
    <xf numFmtId="165" fontId="7" fillId="2" borderId="0" xfId="0" applyNumberFormat="1" applyFont="1" applyFill="1" applyProtection="1">
      <protection locked="0"/>
    </xf>
    <xf numFmtId="165" fontId="7" fillId="2" borderId="0" xfId="0" applyNumberFormat="1" applyFont="1" applyFill="1" applyAlignment="1" applyProtection="1">
      <alignment horizontal="right"/>
      <protection locked="0"/>
    </xf>
    <xf numFmtId="165" fontId="7" fillId="2" borderId="0" xfId="0" applyNumberFormat="1" applyFont="1" applyFill="1" applyAlignment="1" applyProtection="1">
      <alignment vertical="center" wrapText="1"/>
      <protection locked="0"/>
    </xf>
    <xf numFmtId="165" fontId="5" fillId="2" borderId="0" xfId="0" applyNumberFormat="1" applyFont="1" applyFill="1" applyProtection="1">
      <protection locked="0"/>
    </xf>
    <xf numFmtId="0" fontId="6" fillId="3" borderId="0" xfId="0" applyFont="1" applyFill="1" applyAlignment="1">
      <alignment horizontal="right"/>
    </xf>
    <xf numFmtId="165" fontId="6" fillId="7" borderId="0" xfId="0" applyNumberFormat="1" applyFont="1" applyFill="1" applyAlignment="1">
      <alignment horizontal="right"/>
    </xf>
    <xf numFmtId="165" fontId="6" fillId="8" borderId="0" xfId="0" applyNumberFormat="1" applyFont="1" applyFill="1" applyAlignment="1">
      <alignment horizontal="right"/>
    </xf>
    <xf numFmtId="0" fontId="8" fillId="5" borderId="0" xfId="3" quotePrefix="1" applyFill="1" applyProtection="1">
      <protection locked="0"/>
    </xf>
    <xf numFmtId="0" fontId="8" fillId="5" borderId="0" xfId="3" applyFill="1" applyProtection="1">
      <protection locked="0"/>
    </xf>
    <xf numFmtId="166" fontId="7" fillId="0" borderId="0" xfId="1" applyNumberFormat="1" applyFont="1" applyFill="1" applyAlignment="1">
      <alignment horizontal="right"/>
    </xf>
    <xf numFmtId="0" fontId="4" fillId="5" borderId="0" xfId="0" applyFont="1" applyFill="1" applyAlignment="1">
      <alignment horizontal="right"/>
    </xf>
    <xf numFmtId="0" fontId="0" fillId="5" borderId="0" xfId="0" applyFill="1" applyAlignment="1">
      <alignment horizontal="right"/>
    </xf>
    <xf numFmtId="0" fontId="0" fillId="0" borderId="1" xfId="0" applyBorder="1"/>
    <xf numFmtId="0" fontId="0" fillId="0" borderId="1" xfId="0" applyBorder="1" applyAlignment="1">
      <alignment horizontal="center"/>
    </xf>
    <xf numFmtId="167" fontId="0" fillId="0" borderId="1" xfId="1" applyNumberFormat="1" applyFont="1" applyBorder="1" applyAlignment="1"/>
    <xf numFmtId="165" fontId="0" fillId="0" borderId="1" xfId="0" applyNumberFormat="1" applyBorder="1"/>
    <xf numFmtId="0" fontId="0" fillId="0" borderId="1" xfId="0" applyBorder="1" applyAlignment="1">
      <alignment wrapText="1"/>
    </xf>
    <xf numFmtId="164" fontId="0" fillId="0" borderId="1" xfId="1" applyFont="1" applyBorder="1" applyAlignment="1"/>
    <xf numFmtId="165" fontId="0" fillId="2" borderId="1" xfId="0" applyNumberFormat="1" applyFill="1" applyBorder="1" applyProtection="1">
      <protection locked="0"/>
    </xf>
    <xf numFmtId="0" fontId="7" fillId="0" borderId="1" xfId="0" applyFont="1" applyBorder="1"/>
    <xf numFmtId="0" fontId="7" fillId="0" borderId="1" xfId="0" applyFont="1" applyBorder="1" applyAlignment="1">
      <alignment horizontal="center"/>
    </xf>
    <xf numFmtId="0" fontId="7" fillId="0" borderId="1" xfId="0" applyFont="1" applyBorder="1" applyAlignment="1">
      <alignment wrapText="1"/>
    </xf>
    <xf numFmtId="167" fontId="7" fillId="0" borderId="1" xfId="1" applyNumberFormat="1" applyFont="1" applyBorder="1" applyAlignment="1">
      <alignment horizontal="right"/>
    </xf>
    <xf numFmtId="165" fontId="7" fillId="2" borderId="1" xfId="0" applyNumberFormat="1" applyFont="1" applyFill="1" applyBorder="1" applyProtection="1">
      <protection locked="0"/>
    </xf>
    <xf numFmtId="165" fontId="7" fillId="0" borderId="1" xfId="0" applyNumberFormat="1" applyFont="1" applyBorder="1"/>
    <xf numFmtId="0" fontId="2" fillId="5" borderId="0" xfId="0" applyFont="1" applyFill="1" applyAlignment="1">
      <alignment vertical="center" wrapText="1"/>
    </xf>
    <xf numFmtId="0" fontId="5" fillId="5" borderId="0" xfId="0" applyFont="1" applyFill="1"/>
    <xf numFmtId="167" fontId="0" fillId="0" borderId="1" xfId="1" applyNumberFormat="1" applyFont="1" applyBorder="1"/>
    <xf numFmtId="165" fontId="0" fillId="5" borderId="1" xfId="0" applyNumberFormat="1" applyFill="1" applyBorder="1"/>
    <xf numFmtId="164" fontId="4" fillId="0" borderId="0" xfId="1" applyFont="1" applyAlignment="1"/>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wrapText="1"/>
    </xf>
    <xf numFmtId="165" fontId="4" fillId="0" borderId="1" xfId="0" applyNumberFormat="1" applyFont="1" applyBorder="1"/>
    <xf numFmtId="165" fontId="5" fillId="2" borderId="1" xfId="0" applyNumberFormat="1" applyFont="1" applyFill="1" applyBorder="1" applyProtection="1">
      <protection locked="0"/>
    </xf>
    <xf numFmtId="0" fontId="2" fillId="5" borderId="0" xfId="0" applyFont="1" applyFill="1" applyAlignment="1">
      <alignment vertical="center"/>
    </xf>
    <xf numFmtId="0" fontId="2" fillId="5" borderId="0" xfId="0" applyFont="1" applyFill="1"/>
    <xf numFmtId="0" fontId="11" fillId="0" borderId="0" xfId="0" applyFont="1"/>
    <xf numFmtId="0" fontId="11" fillId="0" borderId="0" xfId="0" applyFont="1" applyAlignment="1">
      <alignment horizontal="center"/>
    </xf>
    <xf numFmtId="167" fontId="11" fillId="0" borderId="0" xfId="1" applyNumberFormat="1" applyFont="1" applyAlignment="1">
      <alignment horizontal="right"/>
    </xf>
    <xf numFmtId="165" fontId="11" fillId="0" borderId="0" xfId="0" applyNumberFormat="1" applyFont="1"/>
    <xf numFmtId="0" fontId="11" fillId="0" borderId="0" xfId="0" applyFont="1" applyAlignment="1">
      <alignment wrapText="1"/>
    </xf>
    <xf numFmtId="166" fontId="11" fillId="0" borderId="0" xfId="1" applyNumberFormat="1" applyFont="1" applyFill="1" applyAlignment="1">
      <alignment horizontal="right"/>
    </xf>
    <xf numFmtId="0" fontId="11" fillId="0" borderId="1" xfId="0" applyFont="1" applyBorder="1"/>
    <xf numFmtId="0" fontId="11" fillId="0" borderId="1" xfId="0" applyFont="1" applyBorder="1" applyAlignment="1">
      <alignment horizontal="center"/>
    </xf>
    <xf numFmtId="167" fontId="11" fillId="0" borderId="1" xfId="1" applyNumberFormat="1" applyFont="1" applyBorder="1" applyAlignment="1">
      <alignment horizontal="right"/>
    </xf>
    <xf numFmtId="165" fontId="11" fillId="0" borderId="1" xfId="0" applyNumberFormat="1" applyFont="1" applyBorder="1"/>
    <xf numFmtId="0" fontId="11" fillId="0" borderId="1" xfId="0" applyFont="1" applyBorder="1" applyAlignment="1">
      <alignment wrapText="1"/>
    </xf>
    <xf numFmtId="166" fontId="7" fillId="0" borderId="1" xfId="1" applyNumberFormat="1" applyFont="1" applyBorder="1" applyAlignment="1">
      <alignment horizontal="right"/>
    </xf>
    <xf numFmtId="165" fontId="7" fillId="2" borderId="1" xfId="0" applyNumberFormat="1" applyFont="1" applyFill="1" applyBorder="1" applyAlignment="1" applyProtection="1">
      <alignment horizontal="right"/>
      <protection locked="0"/>
    </xf>
    <xf numFmtId="0" fontId="11" fillId="5" borderId="0" xfId="0" applyFont="1" applyFill="1"/>
    <xf numFmtId="0" fontId="9" fillId="5" borderId="0" xfId="0" applyFont="1" applyFill="1"/>
    <xf numFmtId="165" fontId="5" fillId="0" borderId="0" xfId="0" applyNumberFormat="1" applyFont="1"/>
    <xf numFmtId="0" fontId="5" fillId="0" borderId="1" xfId="0" applyFont="1" applyBorder="1" applyAlignment="1">
      <alignment horizontal="center"/>
    </xf>
    <xf numFmtId="164" fontId="5" fillId="0" borderId="1" xfId="1" applyFont="1" applyBorder="1" applyAlignment="1"/>
    <xf numFmtId="0" fontId="4" fillId="0" borderId="0" xfId="0" applyFont="1" applyFill="1" applyAlignment="1">
      <alignment horizontal="center"/>
    </xf>
    <xf numFmtId="0" fontId="0" fillId="0" borderId="0" xfId="0" applyFill="1" applyAlignment="1">
      <alignment horizontal="center"/>
    </xf>
    <xf numFmtId="164" fontId="0" fillId="0" borderId="0" xfId="1" applyFont="1" applyFill="1" applyAlignment="1"/>
    <xf numFmtId="0" fontId="0" fillId="0" borderId="1" xfId="0" applyFill="1" applyBorder="1" applyAlignment="1">
      <alignment horizontal="center"/>
    </xf>
    <xf numFmtId="164" fontId="0" fillId="0" borderId="1" xfId="1" applyFont="1" applyFill="1" applyBorder="1" applyAlignment="1"/>
    <xf numFmtId="164" fontId="5" fillId="0" borderId="0" xfId="1" applyFont="1" applyFill="1" applyAlignment="1"/>
    <xf numFmtId="0" fontId="5" fillId="0" borderId="0" xfId="0" applyFont="1" applyFill="1" applyAlignment="1">
      <alignment horizontal="center"/>
    </xf>
    <xf numFmtId="0" fontId="0" fillId="0" borderId="2" xfId="0" applyBorder="1"/>
    <xf numFmtId="0" fontId="0" fillId="0" borderId="2" xfId="0" applyBorder="1" applyAlignment="1">
      <alignment horizontal="center"/>
    </xf>
    <xf numFmtId="0" fontId="0" fillId="5" borderId="3" xfId="0" applyFill="1" applyBorder="1" applyAlignment="1">
      <alignment horizontal="left" vertical="top" wrapText="1"/>
    </xf>
    <xf numFmtId="0" fontId="0" fillId="5" borderId="0" xfId="0" applyFill="1" applyAlignment="1">
      <alignment horizontal="left" vertical="top" wrapText="1"/>
    </xf>
    <xf numFmtId="0" fontId="0" fillId="5" borderId="1" xfId="0" applyFill="1" applyBorder="1" applyAlignment="1">
      <alignment horizontal="left" vertical="top" wrapText="1"/>
    </xf>
  </cellXfs>
  <cellStyles count="4">
    <cellStyle name="Čárka" xfId="1" builtinId="3"/>
    <cellStyle name="Excel Built-in Normal" xfId="2" xr:uid="{4ECF3421-FBA5-4A88-BA32-F457A5A9C434}"/>
    <cellStyle name="Hypertextový odkaz" xfId="3"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57151</xdr:colOff>
      <xdr:row>6</xdr:row>
      <xdr:rowOff>28575</xdr:rowOff>
    </xdr:from>
    <xdr:to>
      <xdr:col>8</xdr:col>
      <xdr:colOff>866775</xdr:colOff>
      <xdr:row>7</xdr:row>
      <xdr:rowOff>164465</xdr:rowOff>
    </xdr:to>
    <xdr:pic>
      <xdr:nvPicPr>
        <xdr:cNvPr id="2" name="Picture 1" descr="Logo MČ Praha 5 | MČ Praha 5">
          <a:extLst>
            <a:ext uri="{FF2B5EF4-FFF2-40B4-BE49-F238E27FC236}">
              <a16:creationId xmlns:a16="http://schemas.microsoft.com/office/drawing/2014/main" id="{E8416B31-4B20-C0F2-6B73-123326E31C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1" y="1171575"/>
          <a:ext cx="809624"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730B-871C-43C9-B5D7-254C1087B82B}">
  <dimension ref="B2:I16"/>
  <sheetViews>
    <sheetView tabSelected="1" workbookViewId="0">
      <selection activeCell="C16" sqref="C16"/>
    </sheetView>
  </sheetViews>
  <sheetFormatPr defaultColWidth="9.125" defaultRowHeight="14.25"/>
  <cols>
    <col min="1" max="1" width="3.375" style="8" customWidth="1"/>
    <col min="2" max="2" width="9.125" style="8"/>
    <col min="3" max="3" width="7.75" style="8" customWidth="1"/>
    <col min="4" max="4" width="3.125" style="8" customWidth="1"/>
    <col min="5" max="8" width="9.125" style="8"/>
    <col min="9" max="9" width="41.25" style="8" customWidth="1"/>
    <col min="10" max="16384" width="9.125" style="8"/>
  </cols>
  <sheetData>
    <row r="2" spans="2:9" s="19" customFormat="1" ht="15">
      <c r="B2" s="20" t="s">
        <v>385</v>
      </c>
    </row>
    <row r="4" spans="2:9" s="21" customFormat="1"/>
    <row r="5" spans="2:9" s="50" customFormat="1" ht="18">
      <c r="B5" s="50" t="s">
        <v>953</v>
      </c>
    </row>
    <row r="6" spans="2:9" s="21" customFormat="1"/>
    <row r="8" spans="2:9" s="24" customFormat="1" ht="15">
      <c r="B8" s="23" t="s">
        <v>382</v>
      </c>
      <c r="E8" s="24" t="s">
        <v>386</v>
      </c>
    </row>
    <row r="9" spans="2:9" s="26" customFormat="1" ht="15">
      <c r="B9" s="25" t="s">
        <v>383</v>
      </c>
    </row>
    <row r="10" spans="2:9" ht="15">
      <c r="B10" s="22" t="s">
        <v>384</v>
      </c>
      <c r="E10" s="121" t="s">
        <v>843</v>
      </c>
      <c r="F10" s="121"/>
      <c r="G10" s="121"/>
      <c r="H10" s="121"/>
      <c r="I10" s="121"/>
    </row>
    <row r="11" spans="2:9">
      <c r="E11" s="122"/>
      <c r="F11" s="122"/>
      <c r="G11" s="122"/>
      <c r="H11" s="122"/>
      <c r="I11" s="122"/>
    </row>
    <row r="12" spans="2:9" s="24" customFormat="1">
      <c r="E12" s="123"/>
      <c r="F12" s="123"/>
      <c r="G12" s="123"/>
      <c r="H12" s="123"/>
      <c r="I12" s="123"/>
    </row>
    <row r="13" spans="2:9" ht="15">
      <c r="B13" s="22" t="s">
        <v>387</v>
      </c>
      <c r="C13" s="64" t="s">
        <v>366</v>
      </c>
    </row>
    <row r="14" spans="2:9">
      <c r="C14" s="65" t="s">
        <v>388</v>
      </c>
      <c r="H14"/>
    </row>
    <row r="15" spans="2:9">
      <c r="C15" s="65" t="s">
        <v>389</v>
      </c>
    </row>
    <row r="16" spans="2:9">
      <c r="C16" s="65" t="s">
        <v>390</v>
      </c>
    </row>
  </sheetData>
  <sheetProtection algorithmName="SHA-512" hashValue="m5XvANhUj/lyy1FWZLzbfp18CfimrnHZQn1BURx7u02ZdRBR0GJw1N2QbqgrHP12kWu2Y/m0Be8ZYJh0lSM5ow==" saltValue="YwmzjSuNjievTxjtgjmVXQ==" spinCount="100000" sheet="1" objects="1" scenarios="1" selectLockedCells="1"/>
  <mergeCells count="1">
    <mergeCell ref="E10:I12"/>
  </mergeCells>
  <hyperlinks>
    <hyperlink ref="C13" location="'Plošní prvky'!A1" display="Plošní prvky" xr:uid="{D11FC65B-A80F-455E-B622-84E749C55440}"/>
    <hyperlink ref="C14" location="'Bodové prvky'!A1" display="Bodové prvky" xr:uid="{5EC5A0CE-DE71-4F6E-AAB0-1E5342CAD445}"/>
    <hyperlink ref="C15" location="Materiál!A1" display="Materiál" xr:uid="{A46D9D65-AA40-40F0-A39B-9EA6F78899B6}"/>
    <hyperlink ref="C16" location="Souhrn!A1" display="Souhrn" xr:uid="{BB986EA5-844E-4DA9-8124-88D81B2812A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DC2-BE16-41E5-A247-65F7991F7E76}">
  <sheetPr>
    <tabColor rgb="FFFF0000"/>
  </sheetPr>
  <dimension ref="A2:I172"/>
  <sheetViews>
    <sheetView zoomScale="60" zoomScaleNormal="60" workbookViewId="0">
      <selection activeCell="G6" sqref="G6"/>
    </sheetView>
  </sheetViews>
  <sheetFormatPr defaultColWidth="9.125" defaultRowHeight="14.25"/>
  <cols>
    <col min="1" max="1" width="104.75" style="8" bestFit="1" customWidth="1"/>
    <col min="2" max="2" width="10.875" style="9" customWidth="1"/>
    <col min="3" max="3" width="162.875" style="8" customWidth="1"/>
    <col min="4" max="5" width="11.625" style="9" customWidth="1"/>
    <col min="6" max="7" width="15.875" style="8" customWidth="1"/>
    <col min="8" max="9" width="25.75" style="8" customWidth="1"/>
    <col min="10" max="16384" width="9.125" style="8"/>
  </cols>
  <sheetData>
    <row r="2" spans="1:9" s="22" customFormat="1" ht="15">
      <c r="A2" s="16" t="s">
        <v>372</v>
      </c>
      <c r="B2" s="17"/>
      <c r="C2" s="18"/>
      <c r="D2" s="17"/>
      <c r="E2" s="17"/>
      <c r="F2" s="18"/>
      <c r="G2" s="18"/>
      <c r="H2" s="18"/>
      <c r="I2" s="18"/>
    </row>
    <row r="4" spans="1:9" s="92" customFormat="1" ht="30" customHeight="1">
      <c r="A4" s="12" t="s">
        <v>0</v>
      </c>
      <c r="B4" s="14" t="s">
        <v>1</v>
      </c>
      <c r="C4" s="13" t="s">
        <v>2</v>
      </c>
      <c r="D4" s="14" t="s">
        <v>371</v>
      </c>
      <c r="E4" s="14" t="s">
        <v>370</v>
      </c>
      <c r="F4" s="13" t="s">
        <v>952</v>
      </c>
      <c r="G4" s="13" t="s">
        <v>367</v>
      </c>
      <c r="H4" s="13" t="s">
        <v>368</v>
      </c>
      <c r="I4" s="13" t="s">
        <v>369</v>
      </c>
    </row>
    <row r="5" spans="1:9" s="22" customFormat="1" ht="15">
      <c r="A5" s="27" t="s">
        <v>3</v>
      </c>
      <c r="B5" s="28">
        <v>1</v>
      </c>
      <c r="C5" s="27" t="s">
        <v>4</v>
      </c>
      <c r="D5" s="28" t="s">
        <v>5</v>
      </c>
      <c r="E5" s="28"/>
      <c r="F5" s="86"/>
      <c r="G5" s="109"/>
      <c r="H5" s="3"/>
      <c r="I5" s="3"/>
    </row>
    <row r="6" spans="1:9">
      <c r="A6" t="s">
        <v>6</v>
      </c>
      <c r="B6" s="5" t="s">
        <v>7</v>
      </c>
      <c r="C6" t="s">
        <v>8</v>
      </c>
      <c r="D6" s="5" t="s">
        <v>5</v>
      </c>
      <c r="E6" s="5">
        <v>2</v>
      </c>
      <c r="F6" s="11">
        <v>698.18646666666666</v>
      </c>
      <c r="G6" s="60"/>
      <c r="H6" s="15">
        <f t="shared" ref="H6:H69" si="0">F6*E6*G6</f>
        <v>0</v>
      </c>
      <c r="I6" s="15">
        <f t="shared" ref="I6:I69" si="1">H6*4</f>
        <v>0</v>
      </c>
    </row>
    <row r="7" spans="1:9">
      <c r="A7" t="s">
        <v>9</v>
      </c>
      <c r="B7" s="5" t="s">
        <v>10</v>
      </c>
      <c r="C7" t="s">
        <v>11</v>
      </c>
      <c r="D7" s="5" t="s">
        <v>5</v>
      </c>
      <c r="E7" s="5">
        <v>2</v>
      </c>
      <c r="F7" s="11">
        <v>698.18646666666666</v>
      </c>
      <c r="G7" s="60"/>
      <c r="H7" s="15">
        <f t="shared" si="0"/>
        <v>0</v>
      </c>
      <c r="I7" s="15">
        <f t="shared" si="1"/>
        <v>0</v>
      </c>
    </row>
    <row r="8" spans="1:9">
      <c r="A8" s="69" t="s">
        <v>12</v>
      </c>
      <c r="B8" s="70" t="s">
        <v>13</v>
      </c>
      <c r="C8" s="69" t="s">
        <v>14</v>
      </c>
      <c r="D8" s="70" t="s">
        <v>5</v>
      </c>
      <c r="E8" s="70">
        <v>2</v>
      </c>
      <c r="F8" s="74">
        <v>698.18646666666666</v>
      </c>
      <c r="G8" s="91"/>
      <c r="H8" s="72">
        <f t="shared" si="0"/>
        <v>0</v>
      </c>
      <c r="I8" s="72">
        <f t="shared" si="1"/>
        <v>0</v>
      </c>
    </row>
    <row r="9" spans="1:9" s="22" customFormat="1" ht="15">
      <c r="A9" s="27" t="s">
        <v>15</v>
      </c>
      <c r="B9" s="28">
        <v>2</v>
      </c>
      <c r="C9" s="27" t="s">
        <v>16</v>
      </c>
      <c r="D9" s="28" t="s">
        <v>5</v>
      </c>
      <c r="E9" s="28"/>
      <c r="F9" s="86"/>
      <c r="G9" s="109"/>
      <c r="H9" s="3"/>
      <c r="I9" s="3"/>
    </row>
    <row r="10" spans="1:9">
      <c r="A10" t="s">
        <v>17</v>
      </c>
      <c r="B10" s="5" t="s">
        <v>18</v>
      </c>
      <c r="C10" t="s">
        <v>19</v>
      </c>
      <c r="D10" s="5" t="s">
        <v>5</v>
      </c>
      <c r="E10" s="5">
        <v>2</v>
      </c>
      <c r="F10" s="11">
        <v>7.6149747838333299</v>
      </c>
      <c r="G10" s="60"/>
      <c r="H10" s="15">
        <f t="shared" si="0"/>
        <v>0</v>
      </c>
      <c r="I10" s="15">
        <f t="shared" si="1"/>
        <v>0</v>
      </c>
    </row>
    <row r="11" spans="1:9">
      <c r="A11" t="s">
        <v>15</v>
      </c>
      <c r="B11" s="5" t="s">
        <v>20</v>
      </c>
      <c r="C11" t="s">
        <v>21</v>
      </c>
      <c r="D11" s="5" t="s">
        <v>5</v>
      </c>
      <c r="E11" s="5">
        <v>2</v>
      </c>
      <c r="F11" s="11">
        <v>7.6149747838333299</v>
      </c>
      <c r="G11" s="60"/>
      <c r="H11" s="15">
        <f t="shared" si="0"/>
        <v>0</v>
      </c>
      <c r="I11" s="15">
        <f t="shared" si="1"/>
        <v>0</v>
      </c>
    </row>
    <row r="12" spans="1:9">
      <c r="A12" s="69" t="s">
        <v>15</v>
      </c>
      <c r="B12" s="70" t="s">
        <v>22</v>
      </c>
      <c r="C12" s="69" t="s">
        <v>23</v>
      </c>
      <c r="D12" s="70" t="s">
        <v>5</v>
      </c>
      <c r="E12" s="70">
        <v>2</v>
      </c>
      <c r="F12" s="74">
        <v>7.6149747838333299</v>
      </c>
      <c r="G12" s="91"/>
      <c r="H12" s="72">
        <f t="shared" si="0"/>
        <v>0</v>
      </c>
      <c r="I12" s="72">
        <f t="shared" si="1"/>
        <v>0</v>
      </c>
    </row>
    <row r="13" spans="1:9" s="22" customFormat="1" ht="15">
      <c r="A13" s="27" t="s">
        <v>24</v>
      </c>
      <c r="B13" s="28">
        <v>3</v>
      </c>
      <c r="C13" s="27" t="s">
        <v>24</v>
      </c>
      <c r="D13" s="28" t="s">
        <v>5</v>
      </c>
      <c r="E13" s="28"/>
      <c r="F13" s="86"/>
      <c r="G13" s="109"/>
      <c r="H13" s="3"/>
      <c r="I13" s="3"/>
    </row>
    <row r="14" spans="1:9">
      <c r="A14" t="s">
        <v>25</v>
      </c>
      <c r="B14" s="5" t="s">
        <v>26</v>
      </c>
      <c r="C14" t="s">
        <v>27</v>
      </c>
      <c r="D14" s="5" t="s">
        <v>5</v>
      </c>
      <c r="E14" s="5">
        <v>2</v>
      </c>
      <c r="F14" s="11">
        <v>7.6149747838333299</v>
      </c>
      <c r="G14" s="60"/>
      <c r="H14" s="15">
        <f t="shared" si="0"/>
        <v>0</v>
      </c>
      <c r="I14" s="15">
        <f t="shared" si="1"/>
        <v>0</v>
      </c>
    </row>
    <row r="15" spans="1:9">
      <c r="A15" t="s">
        <v>24</v>
      </c>
      <c r="B15" s="5" t="s">
        <v>28</v>
      </c>
      <c r="C15" t="s">
        <v>29</v>
      </c>
      <c r="D15" s="5" t="s">
        <v>5</v>
      </c>
      <c r="E15" s="5">
        <v>2</v>
      </c>
      <c r="F15" s="11">
        <v>7.6149747838333299</v>
      </c>
      <c r="G15" s="60"/>
      <c r="H15" s="15">
        <f t="shared" si="0"/>
        <v>0</v>
      </c>
      <c r="I15" s="15">
        <f t="shared" si="1"/>
        <v>0</v>
      </c>
    </row>
    <row r="16" spans="1:9">
      <c r="A16" s="69" t="s">
        <v>24</v>
      </c>
      <c r="B16" s="70" t="s">
        <v>30</v>
      </c>
      <c r="C16" s="69" t="s">
        <v>31</v>
      </c>
      <c r="D16" s="70" t="s">
        <v>5</v>
      </c>
      <c r="E16" s="70">
        <v>2</v>
      </c>
      <c r="F16" s="74">
        <v>7.6149747838333299</v>
      </c>
      <c r="G16" s="91"/>
      <c r="H16" s="72">
        <f t="shared" si="0"/>
        <v>0</v>
      </c>
      <c r="I16" s="72">
        <f t="shared" si="1"/>
        <v>0</v>
      </c>
    </row>
    <row r="17" spans="1:9" s="22" customFormat="1" ht="15">
      <c r="A17" s="27" t="s">
        <v>32</v>
      </c>
      <c r="B17" s="28">
        <v>4</v>
      </c>
      <c r="C17" s="27" t="s">
        <v>33</v>
      </c>
      <c r="D17" s="28" t="s">
        <v>5</v>
      </c>
      <c r="E17" s="28"/>
      <c r="F17" s="86"/>
      <c r="G17" s="109"/>
      <c r="H17" s="3"/>
      <c r="I17" s="3"/>
    </row>
    <row r="18" spans="1:9">
      <c r="A18" t="s">
        <v>34</v>
      </c>
      <c r="B18" s="5" t="s">
        <v>35</v>
      </c>
      <c r="C18" t="s">
        <v>36</v>
      </c>
      <c r="D18" s="5" t="s">
        <v>5</v>
      </c>
      <c r="E18" s="5">
        <v>2</v>
      </c>
      <c r="F18" s="11">
        <v>7.6220421338333297</v>
      </c>
      <c r="G18" s="60"/>
      <c r="H18" s="15">
        <f t="shared" si="0"/>
        <v>0</v>
      </c>
      <c r="I18" s="15">
        <f t="shared" si="1"/>
        <v>0</v>
      </c>
    </row>
    <row r="19" spans="1:9">
      <c r="A19" t="s">
        <v>32</v>
      </c>
      <c r="B19" s="5" t="s">
        <v>37</v>
      </c>
      <c r="C19" t="s">
        <v>38</v>
      </c>
      <c r="D19" s="5" t="s">
        <v>5</v>
      </c>
      <c r="E19" s="5">
        <v>2</v>
      </c>
      <c r="F19" s="11">
        <v>7.6220421338333297</v>
      </c>
      <c r="G19" s="60"/>
      <c r="H19" s="15">
        <f t="shared" si="0"/>
        <v>0</v>
      </c>
      <c r="I19" s="15">
        <f t="shared" si="1"/>
        <v>0</v>
      </c>
    </row>
    <row r="20" spans="1:9">
      <c r="A20" s="69" t="s">
        <v>32</v>
      </c>
      <c r="B20" s="70" t="s">
        <v>39</v>
      </c>
      <c r="C20" s="69" t="s">
        <v>40</v>
      </c>
      <c r="D20" s="70" t="s">
        <v>5</v>
      </c>
      <c r="E20" s="70">
        <v>2</v>
      </c>
      <c r="F20" s="74">
        <v>7.6220421338333297</v>
      </c>
      <c r="G20" s="91"/>
      <c r="H20" s="72">
        <f t="shared" si="0"/>
        <v>0</v>
      </c>
      <c r="I20" s="72">
        <f t="shared" si="1"/>
        <v>0</v>
      </c>
    </row>
    <row r="21" spans="1:9" s="22" customFormat="1" ht="15">
      <c r="A21" s="27" t="s">
        <v>41</v>
      </c>
      <c r="B21" s="28">
        <v>5</v>
      </c>
      <c r="C21" s="27" t="s">
        <v>33</v>
      </c>
      <c r="D21" s="28" t="s">
        <v>5</v>
      </c>
      <c r="E21" s="28"/>
      <c r="F21" s="86"/>
      <c r="G21" s="109"/>
      <c r="H21" s="3"/>
      <c r="I21" s="3"/>
    </row>
    <row r="22" spans="1:9">
      <c r="A22" t="s">
        <v>42</v>
      </c>
      <c r="B22" s="5" t="s">
        <v>43</v>
      </c>
      <c r="C22" t="s">
        <v>36</v>
      </c>
      <c r="D22" s="5" t="s">
        <v>5</v>
      </c>
      <c r="E22" s="5">
        <v>2</v>
      </c>
      <c r="F22" s="11">
        <v>7.6220421338333297</v>
      </c>
      <c r="G22" s="60"/>
      <c r="H22" s="15">
        <f t="shared" si="0"/>
        <v>0</v>
      </c>
      <c r="I22" s="15">
        <f t="shared" si="1"/>
        <v>0</v>
      </c>
    </row>
    <row r="23" spans="1:9">
      <c r="A23" t="s">
        <v>41</v>
      </c>
      <c r="B23" s="5" t="s">
        <v>44</v>
      </c>
      <c r="C23" t="s">
        <v>38</v>
      </c>
      <c r="D23" s="5" t="s">
        <v>5</v>
      </c>
      <c r="E23" s="5">
        <v>2</v>
      </c>
      <c r="F23" s="11">
        <v>7.6220421338333297</v>
      </c>
      <c r="G23" s="60"/>
      <c r="H23" s="15">
        <f t="shared" si="0"/>
        <v>0</v>
      </c>
      <c r="I23" s="15">
        <f t="shared" si="1"/>
        <v>0</v>
      </c>
    </row>
    <row r="24" spans="1:9">
      <c r="A24" s="69" t="s">
        <v>41</v>
      </c>
      <c r="B24" s="70" t="s">
        <v>45</v>
      </c>
      <c r="C24" s="69" t="s">
        <v>40</v>
      </c>
      <c r="D24" s="70" t="s">
        <v>5</v>
      </c>
      <c r="E24" s="70">
        <v>2</v>
      </c>
      <c r="F24" s="74">
        <v>7.6220421338333297</v>
      </c>
      <c r="G24" s="91"/>
      <c r="H24" s="72">
        <f t="shared" si="0"/>
        <v>0</v>
      </c>
      <c r="I24" s="72">
        <f t="shared" si="1"/>
        <v>0</v>
      </c>
    </row>
    <row r="25" spans="1:9" s="22" customFormat="1" ht="15">
      <c r="A25" s="27" t="s">
        <v>46</v>
      </c>
      <c r="B25" s="28">
        <v>6</v>
      </c>
      <c r="C25" s="27" t="s">
        <v>47</v>
      </c>
      <c r="D25" s="28" t="s">
        <v>5</v>
      </c>
      <c r="E25" s="28"/>
      <c r="F25" s="86"/>
      <c r="G25" s="109"/>
      <c r="H25" s="3"/>
      <c r="I25" s="3"/>
    </row>
    <row r="26" spans="1:9">
      <c r="A26" t="s">
        <v>48</v>
      </c>
      <c r="B26" s="5" t="s">
        <v>49</v>
      </c>
      <c r="C26" t="s">
        <v>50</v>
      </c>
      <c r="D26" s="5" t="s">
        <v>5</v>
      </c>
      <c r="E26" s="5">
        <v>2</v>
      </c>
      <c r="F26" s="11">
        <v>19.817309547966659</v>
      </c>
      <c r="G26" s="60"/>
      <c r="H26" s="15">
        <f t="shared" si="0"/>
        <v>0</v>
      </c>
      <c r="I26" s="15">
        <f t="shared" si="1"/>
        <v>0</v>
      </c>
    </row>
    <row r="27" spans="1:9">
      <c r="A27" t="s">
        <v>51</v>
      </c>
      <c r="B27" s="5" t="s">
        <v>52</v>
      </c>
      <c r="C27" t="s">
        <v>53</v>
      </c>
      <c r="D27" s="5" t="s">
        <v>5</v>
      </c>
      <c r="E27" s="5">
        <v>2</v>
      </c>
      <c r="F27" s="11">
        <v>19.817309547966659</v>
      </c>
      <c r="G27" s="60"/>
      <c r="H27" s="15">
        <f t="shared" si="0"/>
        <v>0</v>
      </c>
      <c r="I27" s="15">
        <f t="shared" si="1"/>
        <v>0</v>
      </c>
    </row>
    <row r="28" spans="1:9">
      <c r="A28" s="69" t="s">
        <v>54</v>
      </c>
      <c r="B28" s="70" t="s">
        <v>55</v>
      </c>
      <c r="C28" s="69" t="s">
        <v>56</v>
      </c>
      <c r="D28" s="70" t="s">
        <v>5</v>
      </c>
      <c r="E28" s="70">
        <v>2</v>
      </c>
      <c r="F28" s="74">
        <v>19.817309547966659</v>
      </c>
      <c r="G28" s="91"/>
      <c r="H28" s="72">
        <f t="shared" si="0"/>
        <v>0</v>
      </c>
      <c r="I28" s="72">
        <f t="shared" si="1"/>
        <v>0</v>
      </c>
    </row>
    <row r="29" spans="1:9" s="22" customFormat="1" ht="15">
      <c r="A29" s="27" t="s">
        <v>57</v>
      </c>
      <c r="B29" s="28">
        <v>7</v>
      </c>
      <c r="C29" s="27" t="s">
        <v>47</v>
      </c>
      <c r="D29" s="28" t="s">
        <v>5</v>
      </c>
      <c r="E29" s="28"/>
      <c r="F29" s="86"/>
      <c r="G29" s="109"/>
      <c r="H29" s="3"/>
      <c r="I29" s="3"/>
    </row>
    <row r="30" spans="1:9">
      <c r="A30" t="s">
        <v>58</v>
      </c>
      <c r="B30" s="5" t="s">
        <v>59</v>
      </c>
      <c r="C30" t="s">
        <v>50</v>
      </c>
      <c r="D30" s="5" t="s">
        <v>5</v>
      </c>
      <c r="E30" s="5">
        <v>2</v>
      </c>
      <c r="F30" s="11">
        <v>12.195267414133328</v>
      </c>
      <c r="G30" s="60"/>
      <c r="H30" s="15">
        <f t="shared" si="0"/>
        <v>0</v>
      </c>
      <c r="I30" s="15">
        <f t="shared" si="1"/>
        <v>0</v>
      </c>
    </row>
    <row r="31" spans="1:9">
      <c r="A31" t="s">
        <v>60</v>
      </c>
      <c r="B31" s="5" t="s">
        <v>61</v>
      </c>
      <c r="C31" t="s">
        <v>53</v>
      </c>
      <c r="D31" s="5" t="s">
        <v>5</v>
      </c>
      <c r="E31" s="5">
        <v>2</v>
      </c>
      <c r="F31" s="11">
        <v>12.195267414133328</v>
      </c>
      <c r="G31" s="60"/>
      <c r="H31" s="15">
        <f t="shared" si="0"/>
        <v>0</v>
      </c>
      <c r="I31" s="15">
        <f t="shared" si="1"/>
        <v>0</v>
      </c>
    </row>
    <row r="32" spans="1:9">
      <c r="A32" s="69" t="s">
        <v>62</v>
      </c>
      <c r="B32" s="70" t="s">
        <v>63</v>
      </c>
      <c r="C32" s="69" t="s">
        <v>56</v>
      </c>
      <c r="D32" s="70" t="s">
        <v>5</v>
      </c>
      <c r="E32" s="70">
        <v>2</v>
      </c>
      <c r="F32" s="74">
        <v>12.195267414133328</v>
      </c>
      <c r="G32" s="91"/>
      <c r="H32" s="72">
        <f t="shared" si="0"/>
        <v>0</v>
      </c>
      <c r="I32" s="72">
        <f t="shared" si="1"/>
        <v>0</v>
      </c>
    </row>
    <row r="33" spans="1:9" s="22" customFormat="1" ht="15">
      <c r="A33" s="27" t="s">
        <v>64</v>
      </c>
      <c r="B33" s="28">
        <v>8</v>
      </c>
      <c r="C33" s="27" t="s">
        <v>47</v>
      </c>
      <c r="D33" s="28" t="s">
        <v>5</v>
      </c>
      <c r="E33" s="28"/>
      <c r="F33" s="86"/>
      <c r="G33" s="109"/>
      <c r="H33" s="3"/>
      <c r="I33" s="3"/>
    </row>
    <row r="34" spans="1:9">
      <c r="A34" t="s">
        <v>65</v>
      </c>
      <c r="B34" s="5" t="s">
        <v>66</v>
      </c>
      <c r="C34" t="s">
        <v>50</v>
      </c>
      <c r="D34" s="5" t="s">
        <v>5</v>
      </c>
      <c r="E34" s="5">
        <v>2</v>
      </c>
      <c r="F34" s="11">
        <v>12.18395965413333</v>
      </c>
      <c r="G34" s="60"/>
      <c r="H34" s="15">
        <f t="shared" si="0"/>
        <v>0</v>
      </c>
      <c r="I34" s="15">
        <f t="shared" si="1"/>
        <v>0</v>
      </c>
    </row>
    <row r="35" spans="1:9">
      <c r="A35" t="s">
        <v>67</v>
      </c>
      <c r="B35" s="5" t="s">
        <v>68</v>
      </c>
      <c r="C35" t="s">
        <v>53</v>
      </c>
      <c r="D35" s="5" t="s">
        <v>5</v>
      </c>
      <c r="E35" s="5">
        <v>2</v>
      </c>
      <c r="F35" s="11">
        <v>12.18395965413333</v>
      </c>
      <c r="G35" s="60"/>
      <c r="H35" s="15">
        <f t="shared" si="0"/>
        <v>0</v>
      </c>
      <c r="I35" s="15">
        <f t="shared" si="1"/>
        <v>0</v>
      </c>
    </row>
    <row r="36" spans="1:9">
      <c r="A36" s="69" t="s">
        <v>69</v>
      </c>
      <c r="B36" s="70" t="s">
        <v>70</v>
      </c>
      <c r="C36" s="69" t="s">
        <v>56</v>
      </c>
      <c r="D36" s="70" t="s">
        <v>5</v>
      </c>
      <c r="E36" s="70">
        <v>2</v>
      </c>
      <c r="F36" s="74">
        <v>12.18395965413333</v>
      </c>
      <c r="G36" s="91"/>
      <c r="H36" s="72">
        <f t="shared" si="0"/>
        <v>0</v>
      </c>
      <c r="I36" s="72">
        <f t="shared" si="1"/>
        <v>0</v>
      </c>
    </row>
    <row r="37" spans="1:9" s="22" customFormat="1" ht="15">
      <c r="A37" s="27" t="s">
        <v>71</v>
      </c>
      <c r="B37" s="28">
        <v>9</v>
      </c>
      <c r="C37" s="27" t="s">
        <v>72</v>
      </c>
      <c r="D37" s="28" t="s">
        <v>5</v>
      </c>
      <c r="E37" s="28"/>
      <c r="F37" s="86"/>
      <c r="G37" s="109"/>
      <c r="H37" s="3"/>
      <c r="I37" s="3"/>
    </row>
    <row r="38" spans="1:9">
      <c r="A38" t="s">
        <v>73</v>
      </c>
      <c r="B38" s="5" t="s">
        <v>74</v>
      </c>
      <c r="C38" t="s">
        <v>75</v>
      </c>
      <c r="D38" s="5" t="s">
        <v>5</v>
      </c>
      <c r="E38" s="5">
        <v>2</v>
      </c>
      <c r="F38" s="11">
        <v>31.573</v>
      </c>
      <c r="G38" s="60"/>
      <c r="H38" s="15">
        <f t="shared" si="0"/>
        <v>0</v>
      </c>
      <c r="I38" s="15">
        <f t="shared" si="1"/>
        <v>0</v>
      </c>
    </row>
    <row r="39" spans="1:9">
      <c r="A39" t="s">
        <v>76</v>
      </c>
      <c r="B39" s="5" t="s">
        <v>77</v>
      </c>
      <c r="C39" t="s">
        <v>78</v>
      </c>
      <c r="D39" s="5" t="s">
        <v>5</v>
      </c>
      <c r="E39" s="5">
        <v>2</v>
      </c>
      <c r="F39" s="11">
        <v>33.831000000000003</v>
      </c>
      <c r="G39" s="60"/>
      <c r="H39" s="15">
        <f t="shared" si="0"/>
        <v>0</v>
      </c>
      <c r="I39" s="15">
        <f t="shared" si="1"/>
        <v>0</v>
      </c>
    </row>
    <row r="40" spans="1:9">
      <c r="A40" s="69" t="s">
        <v>79</v>
      </c>
      <c r="B40" s="70" t="s">
        <v>80</v>
      </c>
      <c r="C40" s="69" t="s">
        <v>81</v>
      </c>
      <c r="D40" s="70" t="s">
        <v>5</v>
      </c>
      <c r="E40" s="70">
        <v>2</v>
      </c>
      <c r="F40" s="74">
        <v>28.103999999999999</v>
      </c>
      <c r="G40" s="91"/>
      <c r="H40" s="72">
        <f t="shared" si="0"/>
        <v>0</v>
      </c>
      <c r="I40" s="72">
        <f t="shared" si="1"/>
        <v>0</v>
      </c>
    </row>
    <row r="41" spans="1:9" s="22" customFormat="1" ht="15">
      <c r="A41" s="27" t="s">
        <v>82</v>
      </c>
      <c r="B41" s="28">
        <v>10</v>
      </c>
      <c r="C41" s="27" t="s">
        <v>72</v>
      </c>
      <c r="D41" s="28" t="s">
        <v>5</v>
      </c>
      <c r="E41" s="28"/>
      <c r="F41" s="86"/>
      <c r="G41" s="109"/>
      <c r="H41" s="3"/>
      <c r="I41" s="3"/>
    </row>
    <row r="42" spans="1:9">
      <c r="A42" t="s">
        <v>83</v>
      </c>
      <c r="B42" s="5" t="s">
        <v>84</v>
      </c>
      <c r="C42" t="s">
        <v>85</v>
      </c>
      <c r="D42" s="5" t="s">
        <v>5</v>
      </c>
      <c r="E42" s="5">
        <v>1</v>
      </c>
      <c r="F42" s="11">
        <v>21.068099999999998</v>
      </c>
      <c r="G42" s="60"/>
      <c r="H42" s="15">
        <f t="shared" si="0"/>
        <v>0</v>
      </c>
      <c r="I42" s="15">
        <f t="shared" si="1"/>
        <v>0</v>
      </c>
    </row>
    <row r="43" spans="1:9">
      <c r="A43" t="s">
        <v>86</v>
      </c>
      <c r="B43" s="5" t="s">
        <v>87</v>
      </c>
      <c r="C43" t="s">
        <v>88</v>
      </c>
      <c r="D43" s="5" t="s">
        <v>5</v>
      </c>
      <c r="E43" s="5">
        <v>1</v>
      </c>
      <c r="F43" s="11">
        <v>23.766000000000002</v>
      </c>
      <c r="G43" s="60"/>
      <c r="H43" s="15">
        <f t="shared" si="0"/>
        <v>0</v>
      </c>
      <c r="I43" s="15">
        <f t="shared" si="1"/>
        <v>0</v>
      </c>
    </row>
    <row r="44" spans="1:9">
      <c r="A44" s="69" t="s">
        <v>89</v>
      </c>
      <c r="B44" s="70" t="s">
        <v>90</v>
      </c>
      <c r="C44" s="69" t="s">
        <v>91</v>
      </c>
      <c r="D44" s="70" t="s">
        <v>5</v>
      </c>
      <c r="E44" s="70">
        <v>1</v>
      </c>
      <c r="F44" s="74">
        <v>20.527999999999999</v>
      </c>
      <c r="G44" s="91"/>
      <c r="H44" s="72">
        <f t="shared" si="0"/>
        <v>0</v>
      </c>
      <c r="I44" s="72">
        <f t="shared" si="1"/>
        <v>0</v>
      </c>
    </row>
    <row r="45" spans="1:9" s="22" customFormat="1" ht="15">
      <c r="A45" s="27" t="s">
        <v>92</v>
      </c>
      <c r="B45" s="28">
        <v>11</v>
      </c>
      <c r="C45" s="27" t="s">
        <v>72</v>
      </c>
      <c r="D45" s="28" t="s">
        <v>5</v>
      </c>
      <c r="E45" s="28"/>
      <c r="F45" s="86"/>
      <c r="G45" s="109"/>
      <c r="H45" s="3"/>
      <c r="I45" s="3"/>
    </row>
    <row r="46" spans="1:9">
      <c r="A46" t="s">
        <v>83</v>
      </c>
      <c r="B46" s="5" t="s">
        <v>93</v>
      </c>
      <c r="C46" t="s">
        <v>85</v>
      </c>
      <c r="D46" s="5" t="s">
        <v>5</v>
      </c>
      <c r="E46" s="5">
        <v>1</v>
      </c>
      <c r="F46" s="11">
        <v>35.113500000000002</v>
      </c>
      <c r="G46" s="60"/>
      <c r="H46" s="15">
        <f t="shared" si="0"/>
        <v>0</v>
      </c>
      <c r="I46" s="15">
        <f t="shared" si="1"/>
        <v>0</v>
      </c>
    </row>
    <row r="47" spans="1:9">
      <c r="A47" t="s">
        <v>86</v>
      </c>
      <c r="B47" s="5" t="s">
        <v>94</v>
      </c>
      <c r="C47" t="s">
        <v>88</v>
      </c>
      <c r="D47" s="5" t="s">
        <v>5</v>
      </c>
      <c r="E47" s="5">
        <v>1</v>
      </c>
      <c r="F47" s="11">
        <v>35.649000000000001</v>
      </c>
      <c r="G47" s="60"/>
      <c r="H47" s="15">
        <f t="shared" si="0"/>
        <v>0</v>
      </c>
      <c r="I47" s="15">
        <f t="shared" si="1"/>
        <v>0</v>
      </c>
    </row>
    <row r="48" spans="1:9">
      <c r="A48" s="69" t="s">
        <v>89</v>
      </c>
      <c r="B48" s="70" t="s">
        <v>95</v>
      </c>
      <c r="C48" s="69" t="s">
        <v>91</v>
      </c>
      <c r="D48" s="70" t="s">
        <v>5</v>
      </c>
      <c r="E48" s="70">
        <v>1</v>
      </c>
      <c r="F48" s="74">
        <v>20.527999999999999</v>
      </c>
      <c r="G48" s="91"/>
      <c r="H48" s="72">
        <f t="shared" si="0"/>
        <v>0</v>
      </c>
      <c r="I48" s="72">
        <f t="shared" si="1"/>
        <v>0</v>
      </c>
    </row>
    <row r="49" spans="1:9" s="22" customFormat="1" ht="15">
      <c r="A49" s="27" t="s">
        <v>96</v>
      </c>
      <c r="B49" s="28">
        <v>12</v>
      </c>
      <c r="C49" s="27" t="s">
        <v>97</v>
      </c>
      <c r="D49" s="28" t="s">
        <v>5</v>
      </c>
      <c r="E49" s="28"/>
      <c r="F49" s="86"/>
      <c r="G49" s="109"/>
      <c r="H49" s="3"/>
      <c r="I49" s="3"/>
    </row>
    <row r="50" spans="1:9">
      <c r="A50" t="s">
        <v>98</v>
      </c>
      <c r="B50" s="5" t="s">
        <v>99</v>
      </c>
      <c r="C50" t="s">
        <v>100</v>
      </c>
      <c r="D50" s="5" t="s">
        <v>5</v>
      </c>
      <c r="E50" s="5">
        <v>1</v>
      </c>
      <c r="F50" s="11">
        <v>25.446963640000003</v>
      </c>
      <c r="G50" s="60"/>
      <c r="H50" s="15">
        <f t="shared" si="0"/>
        <v>0</v>
      </c>
      <c r="I50" s="15">
        <f t="shared" si="1"/>
        <v>0</v>
      </c>
    </row>
    <row r="51" spans="1:9">
      <c r="A51" t="s">
        <v>101</v>
      </c>
      <c r="B51" s="5" t="s">
        <v>102</v>
      </c>
      <c r="C51" t="s">
        <v>103</v>
      </c>
      <c r="D51" s="5" t="s">
        <v>5</v>
      </c>
      <c r="E51" s="5">
        <v>1</v>
      </c>
      <c r="F51" s="11">
        <v>25.446963640000003</v>
      </c>
      <c r="G51" s="60"/>
      <c r="H51" s="15">
        <f t="shared" si="0"/>
        <v>0</v>
      </c>
      <c r="I51" s="15">
        <f t="shared" si="1"/>
        <v>0</v>
      </c>
    </row>
    <row r="52" spans="1:9">
      <c r="A52" s="69" t="s">
        <v>104</v>
      </c>
      <c r="B52" s="70" t="s">
        <v>105</v>
      </c>
      <c r="C52" s="69" t="s">
        <v>106</v>
      </c>
      <c r="D52" s="70" t="s">
        <v>5</v>
      </c>
      <c r="E52" s="70">
        <v>1</v>
      </c>
      <c r="F52" s="74">
        <v>25.446963640000003</v>
      </c>
      <c r="G52" s="91"/>
      <c r="H52" s="72">
        <f t="shared" si="0"/>
        <v>0</v>
      </c>
      <c r="I52" s="72">
        <f t="shared" si="1"/>
        <v>0</v>
      </c>
    </row>
    <row r="53" spans="1:9" s="22" customFormat="1" ht="15">
      <c r="A53" s="27" t="s">
        <v>107</v>
      </c>
      <c r="B53" s="28">
        <v>13</v>
      </c>
      <c r="C53" s="27" t="s">
        <v>108</v>
      </c>
      <c r="D53" s="28" t="s">
        <v>5</v>
      </c>
      <c r="E53" s="28"/>
      <c r="F53" s="86"/>
      <c r="G53" s="109"/>
      <c r="H53" s="3"/>
      <c r="I53" s="3"/>
    </row>
    <row r="54" spans="1:9">
      <c r="A54" t="s">
        <v>109</v>
      </c>
      <c r="B54" s="5" t="s">
        <v>110</v>
      </c>
      <c r="C54" t="s">
        <v>111</v>
      </c>
      <c r="D54" s="5" t="s">
        <v>5</v>
      </c>
      <c r="E54" s="5">
        <v>1</v>
      </c>
      <c r="F54" s="11">
        <v>35.113500000000002</v>
      </c>
      <c r="G54" s="60"/>
      <c r="H54" s="15">
        <f t="shared" si="0"/>
        <v>0</v>
      </c>
      <c r="I54" s="15">
        <f t="shared" si="1"/>
        <v>0</v>
      </c>
    </row>
    <row r="55" spans="1:9">
      <c r="A55" t="s">
        <v>112</v>
      </c>
      <c r="B55" s="5" t="s">
        <v>113</v>
      </c>
      <c r="C55" t="s">
        <v>114</v>
      </c>
      <c r="D55" s="5" t="s">
        <v>5</v>
      </c>
      <c r="E55" s="5">
        <v>1</v>
      </c>
      <c r="F55" s="11">
        <v>35.649000000000001</v>
      </c>
      <c r="G55" s="60"/>
      <c r="H55" s="15">
        <f t="shared" si="0"/>
        <v>0</v>
      </c>
      <c r="I55" s="15">
        <f t="shared" si="1"/>
        <v>0</v>
      </c>
    </row>
    <row r="56" spans="1:9">
      <c r="A56" s="69" t="s">
        <v>115</v>
      </c>
      <c r="B56" s="70" t="s">
        <v>116</v>
      </c>
      <c r="C56" s="69" t="s">
        <v>117</v>
      </c>
      <c r="D56" s="70" t="s">
        <v>5</v>
      </c>
      <c r="E56" s="70">
        <v>1</v>
      </c>
      <c r="F56" s="74">
        <v>20.527999999999999</v>
      </c>
      <c r="G56" s="91"/>
      <c r="H56" s="72">
        <f t="shared" si="0"/>
        <v>0</v>
      </c>
      <c r="I56" s="72">
        <f t="shared" si="1"/>
        <v>0</v>
      </c>
    </row>
    <row r="57" spans="1:9" s="22" customFormat="1" ht="15">
      <c r="A57" s="27" t="s">
        <v>118</v>
      </c>
      <c r="B57" s="28">
        <v>14</v>
      </c>
      <c r="C57" s="27" t="s">
        <v>118</v>
      </c>
      <c r="D57" s="28" t="s">
        <v>5</v>
      </c>
      <c r="E57" s="28"/>
      <c r="F57" s="86"/>
      <c r="G57" s="109"/>
      <c r="H57" s="3"/>
      <c r="I57" s="3"/>
    </row>
    <row r="58" spans="1:9">
      <c r="A58" t="s">
        <v>119</v>
      </c>
      <c r="B58" s="5" t="s">
        <v>120</v>
      </c>
      <c r="C58" t="s">
        <v>121</v>
      </c>
      <c r="D58" s="5" t="s">
        <v>5</v>
      </c>
      <c r="E58" s="5">
        <v>2</v>
      </c>
      <c r="F58" s="11">
        <v>10.843816132500002</v>
      </c>
      <c r="G58" s="60"/>
      <c r="H58" s="15">
        <f t="shared" si="0"/>
        <v>0</v>
      </c>
      <c r="I58" s="15">
        <f t="shared" si="1"/>
        <v>0</v>
      </c>
    </row>
    <row r="59" spans="1:9">
      <c r="A59" s="69" t="s">
        <v>122</v>
      </c>
      <c r="B59" s="70" t="s">
        <v>123</v>
      </c>
      <c r="C59" s="69" t="s">
        <v>124</v>
      </c>
      <c r="D59" s="70" t="s">
        <v>5</v>
      </c>
      <c r="E59" s="70">
        <v>2</v>
      </c>
      <c r="F59" s="74">
        <v>10.843816132500002</v>
      </c>
      <c r="G59" s="91"/>
      <c r="H59" s="72">
        <f t="shared" si="0"/>
        <v>0</v>
      </c>
      <c r="I59" s="72">
        <f t="shared" si="1"/>
        <v>0</v>
      </c>
    </row>
    <row r="60" spans="1:9" s="22" customFormat="1" ht="15">
      <c r="A60" s="27" t="s">
        <v>125</v>
      </c>
      <c r="B60" s="28">
        <v>15</v>
      </c>
      <c r="C60" s="27" t="s">
        <v>126</v>
      </c>
      <c r="D60" s="28" t="s">
        <v>5</v>
      </c>
      <c r="E60" s="28"/>
      <c r="F60" s="86"/>
      <c r="G60" s="109"/>
      <c r="H60" s="3"/>
      <c r="I60" s="3"/>
    </row>
    <row r="61" spans="1:9">
      <c r="A61" t="s">
        <v>127</v>
      </c>
      <c r="B61" s="5" t="s">
        <v>128</v>
      </c>
      <c r="C61" t="s">
        <v>129</v>
      </c>
      <c r="D61" s="5" t="s">
        <v>5</v>
      </c>
      <c r="E61" s="5">
        <v>1</v>
      </c>
      <c r="F61" s="11">
        <v>251.61663738636361</v>
      </c>
      <c r="G61" s="60"/>
      <c r="H61" s="15">
        <f t="shared" si="0"/>
        <v>0</v>
      </c>
      <c r="I61" s="15">
        <f t="shared" si="1"/>
        <v>0</v>
      </c>
    </row>
    <row r="62" spans="1:9">
      <c r="A62" s="69" t="s">
        <v>130</v>
      </c>
      <c r="B62" s="70" t="s">
        <v>131</v>
      </c>
      <c r="C62" s="69" t="s">
        <v>132</v>
      </c>
      <c r="D62" s="70" t="s">
        <v>5</v>
      </c>
      <c r="E62" s="70">
        <v>1</v>
      </c>
      <c r="F62" s="74">
        <v>251.61663738636361</v>
      </c>
      <c r="G62" s="91"/>
      <c r="H62" s="72">
        <f t="shared" si="0"/>
        <v>0</v>
      </c>
      <c r="I62" s="72">
        <f t="shared" si="1"/>
        <v>0</v>
      </c>
    </row>
    <row r="63" spans="1:9" s="22" customFormat="1" ht="15">
      <c r="A63" s="27" t="s">
        <v>133</v>
      </c>
      <c r="B63" s="28">
        <v>16</v>
      </c>
      <c r="C63" s="27" t="s">
        <v>134</v>
      </c>
      <c r="D63" s="28" t="s">
        <v>5</v>
      </c>
      <c r="E63" s="28"/>
      <c r="F63" s="86"/>
      <c r="G63" s="109"/>
      <c r="H63" s="3"/>
      <c r="I63" s="3"/>
    </row>
    <row r="64" spans="1:9">
      <c r="A64" t="s">
        <v>135</v>
      </c>
      <c r="B64" s="5" t="s">
        <v>136</v>
      </c>
      <c r="C64" t="s">
        <v>137</v>
      </c>
      <c r="D64" s="5" t="s">
        <v>5</v>
      </c>
      <c r="E64" s="5">
        <v>1</v>
      </c>
      <c r="F64" s="11">
        <v>256.20221872800005</v>
      </c>
      <c r="G64" s="60"/>
      <c r="H64" s="15">
        <f t="shared" si="0"/>
        <v>0</v>
      </c>
      <c r="I64" s="15">
        <f t="shared" si="1"/>
        <v>0</v>
      </c>
    </row>
    <row r="65" spans="1:9">
      <c r="A65" s="69" t="s">
        <v>138</v>
      </c>
      <c r="B65" s="70" t="s">
        <v>139</v>
      </c>
      <c r="C65" s="69" t="s">
        <v>140</v>
      </c>
      <c r="D65" s="70" t="s">
        <v>5</v>
      </c>
      <c r="E65" s="70">
        <v>1</v>
      </c>
      <c r="F65" s="74">
        <v>256.20221872800005</v>
      </c>
      <c r="G65" s="91"/>
      <c r="H65" s="72">
        <f t="shared" si="0"/>
        <v>0</v>
      </c>
      <c r="I65" s="72">
        <f t="shared" si="1"/>
        <v>0</v>
      </c>
    </row>
    <row r="66" spans="1:9" s="22" customFormat="1" ht="15">
      <c r="A66" s="27" t="s">
        <v>133</v>
      </c>
      <c r="B66" s="28">
        <v>86</v>
      </c>
      <c r="C66" s="27" t="s">
        <v>141</v>
      </c>
      <c r="D66" s="28" t="s">
        <v>5</v>
      </c>
      <c r="E66" s="28"/>
      <c r="F66" s="86"/>
      <c r="G66" s="109"/>
      <c r="H66" s="3"/>
      <c r="I66" s="3"/>
    </row>
    <row r="67" spans="1:9">
      <c r="A67" t="s">
        <v>142</v>
      </c>
      <c r="B67" s="5" t="s">
        <v>143</v>
      </c>
      <c r="C67" t="s">
        <v>144</v>
      </c>
      <c r="D67" s="5" t="s">
        <v>5</v>
      </c>
      <c r="E67" s="5">
        <v>1</v>
      </c>
      <c r="F67" s="11">
        <v>69.585787802666673</v>
      </c>
      <c r="G67" s="60"/>
      <c r="H67" s="15">
        <f t="shared" si="0"/>
        <v>0</v>
      </c>
      <c r="I67" s="15">
        <f t="shared" si="1"/>
        <v>0</v>
      </c>
    </row>
    <row r="68" spans="1:9">
      <c r="A68" t="s">
        <v>145</v>
      </c>
      <c r="B68" s="5" t="s">
        <v>146</v>
      </c>
      <c r="C68" t="s">
        <v>147</v>
      </c>
      <c r="D68" s="5" t="s">
        <v>5</v>
      </c>
      <c r="E68" s="5">
        <v>1</v>
      </c>
      <c r="F68" s="11">
        <v>69.585787802666673</v>
      </c>
      <c r="G68" s="60"/>
      <c r="H68" s="15">
        <f t="shared" si="0"/>
        <v>0</v>
      </c>
      <c r="I68" s="15">
        <f t="shared" si="1"/>
        <v>0</v>
      </c>
    </row>
    <row r="69" spans="1:9">
      <c r="A69" s="69" t="s">
        <v>148</v>
      </c>
      <c r="B69" s="70" t="s">
        <v>149</v>
      </c>
      <c r="C69" s="69" t="s">
        <v>150</v>
      </c>
      <c r="D69" s="70" t="s">
        <v>5</v>
      </c>
      <c r="E69" s="70">
        <v>1</v>
      </c>
      <c r="F69" s="74">
        <v>69.585787802666673</v>
      </c>
      <c r="G69" s="91"/>
      <c r="H69" s="72">
        <f t="shared" si="0"/>
        <v>0</v>
      </c>
      <c r="I69" s="72">
        <f t="shared" si="1"/>
        <v>0</v>
      </c>
    </row>
    <row r="70" spans="1:9" s="22" customFormat="1" ht="15">
      <c r="A70" s="27" t="s">
        <v>151</v>
      </c>
      <c r="B70" s="28">
        <v>17</v>
      </c>
      <c r="C70" s="27" t="s">
        <v>151</v>
      </c>
      <c r="D70" s="28" t="s">
        <v>5</v>
      </c>
      <c r="E70" s="28"/>
      <c r="F70" s="86"/>
      <c r="G70" s="109"/>
      <c r="H70" s="3"/>
      <c r="I70" s="3"/>
    </row>
    <row r="71" spans="1:9">
      <c r="A71" t="s">
        <v>152</v>
      </c>
      <c r="B71" s="5" t="s">
        <v>153</v>
      </c>
      <c r="C71" t="s">
        <v>154</v>
      </c>
      <c r="D71" s="5" t="s">
        <v>5</v>
      </c>
      <c r="E71" s="5">
        <v>1</v>
      </c>
      <c r="F71" s="11">
        <v>6.3823477300000011</v>
      </c>
      <c r="G71" s="60"/>
      <c r="H71" s="15">
        <f t="shared" ref="H71:H133" si="2">F71*E71*G71</f>
        <v>0</v>
      </c>
      <c r="I71" s="15">
        <f t="shared" ref="I71:I133" si="3">H71*4</f>
        <v>0</v>
      </c>
    </row>
    <row r="72" spans="1:9">
      <c r="A72" s="69" t="s">
        <v>155</v>
      </c>
      <c r="B72" s="70" t="s">
        <v>156</v>
      </c>
      <c r="C72" s="69" t="s">
        <v>157</v>
      </c>
      <c r="D72" s="70" t="s">
        <v>5</v>
      </c>
      <c r="E72" s="70">
        <v>1</v>
      </c>
      <c r="F72" s="74">
        <v>6.3823477300000011</v>
      </c>
      <c r="G72" s="91"/>
      <c r="H72" s="72">
        <f t="shared" si="2"/>
        <v>0</v>
      </c>
      <c r="I72" s="72">
        <f t="shared" si="3"/>
        <v>0</v>
      </c>
    </row>
    <row r="73" spans="1:9" s="22" customFormat="1" ht="15">
      <c r="A73" s="27" t="s">
        <v>158</v>
      </c>
      <c r="B73" s="28">
        <v>18</v>
      </c>
      <c r="C73" s="27" t="s">
        <v>159</v>
      </c>
      <c r="D73" s="28" t="s">
        <v>5</v>
      </c>
      <c r="E73" s="28"/>
      <c r="F73" s="86"/>
      <c r="G73" s="109"/>
      <c r="H73" s="3"/>
      <c r="I73" s="3"/>
    </row>
    <row r="74" spans="1:9">
      <c r="A74" t="s">
        <v>160</v>
      </c>
      <c r="B74" s="5" t="s">
        <v>161</v>
      </c>
      <c r="C74" t="s">
        <v>137</v>
      </c>
      <c r="D74" s="5" t="s">
        <v>5</v>
      </c>
      <c r="E74" s="5">
        <v>2</v>
      </c>
      <c r="F74" s="11">
        <v>17.538540341666668</v>
      </c>
      <c r="G74" s="60"/>
      <c r="H74" s="15">
        <f t="shared" si="2"/>
        <v>0</v>
      </c>
      <c r="I74" s="15">
        <f t="shared" si="3"/>
        <v>0</v>
      </c>
    </row>
    <row r="75" spans="1:9">
      <c r="A75" t="s">
        <v>162</v>
      </c>
      <c r="B75" s="5" t="s">
        <v>163</v>
      </c>
      <c r="C75" t="s">
        <v>29</v>
      </c>
      <c r="D75" s="5" t="s">
        <v>5</v>
      </c>
      <c r="E75" s="5">
        <v>2</v>
      </c>
      <c r="F75" s="11">
        <v>17.538540341666668</v>
      </c>
      <c r="G75" s="60"/>
      <c r="H75" s="15">
        <f t="shared" si="2"/>
        <v>0</v>
      </c>
      <c r="I75" s="15">
        <f t="shared" si="3"/>
        <v>0</v>
      </c>
    </row>
    <row r="76" spans="1:9">
      <c r="A76" s="69" t="s">
        <v>164</v>
      </c>
      <c r="B76" s="70" t="s">
        <v>165</v>
      </c>
      <c r="C76" s="69" t="s">
        <v>31</v>
      </c>
      <c r="D76" s="70" t="s">
        <v>5</v>
      </c>
      <c r="E76" s="70">
        <v>2</v>
      </c>
      <c r="F76" s="74">
        <v>17.538540341666668</v>
      </c>
      <c r="G76" s="91"/>
      <c r="H76" s="72">
        <f t="shared" si="2"/>
        <v>0</v>
      </c>
      <c r="I76" s="72">
        <f t="shared" si="3"/>
        <v>0</v>
      </c>
    </row>
    <row r="77" spans="1:9" s="22" customFormat="1" ht="15">
      <c r="A77" s="27" t="s">
        <v>166</v>
      </c>
      <c r="B77" s="28">
        <v>19</v>
      </c>
      <c r="C77" s="27" t="s">
        <v>167</v>
      </c>
      <c r="D77" s="28" t="s">
        <v>5</v>
      </c>
      <c r="E77" s="28"/>
      <c r="F77" s="86"/>
      <c r="G77" s="109"/>
      <c r="H77" s="3"/>
      <c r="I77" s="3"/>
    </row>
    <row r="78" spans="1:9" ht="28.5">
      <c r="A78" t="s">
        <v>168</v>
      </c>
      <c r="B78" s="5" t="s">
        <v>169</v>
      </c>
      <c r="C78" s="4" t="s">
        <v>170</v>
      </c>
      <c r="D78" s="5" t="s">
        <v>5</v>
      </c>
      <c r="E78" s="5">
        <v>6</v>
      </c>
      <c r="F78" s="11">
        <v>7.5897332683666656</v>
      </c>
      <c r="G78" s="60"/>
      <c r="H78" s="15">
        <f t="shared" si="2"/>
        <v>0</v>
      </c>
      <c r="I78" s="15">
        <f t="shared" si="3"/>
        <v>0</v>
      </c>
    </row>
    <row r="79" spans="1:9" ht="28.5">
      <c r="A79" t="s">
        <v>171</v>
      </c>
      <c r="B79" s="5" t="s">
        <v>172</v>
      </c>
      <c r="C79" s="4" t="s">
        <v>173</v>
      </c>
      <c r="D79" s="5" t="s">
        <v>5</v>
      </c>
      <c r="E79" s="5">
        <v>6</v>
      </c>
      <c r="F79" s="11">
        <v>7.5897332683666656</v>
      </c>
      <c r="G79" s="60"/>
      <c r="H79" s="15">
        <f t="shared" si="2"/>
        <v>0</v>
      </c>
      <c r="I79" s="15">
        <f t="shared" si="3"/>
        <v>0</v>
      </c>
    </row>
    <row r="80" spans="1:9" ht="28.5">
      <c r="A80" s="69" t="s">
        <v>174</v>
      </c>
      <c r="B80" s="70" t="s">
        <v>175</v>
      </c>
      <c r="C80" s="73" t="s">
        <v>176</v>
      </c>
      <c r="D80" s="70" t="s">
        <v>5</v>
      </c>
      <c r="E80" s="70">
        <v>6</v>
      </c>
      <c r="F80" s="74">
        <v>7.5897332683666656</v>
      </c>
      <c r="G80" s="91"/>
      <c r="H80" s="72">
        <f t="shared" si="2"/>
        <v>0</v>
      </c>
      <c r="I80" s="72">
        <f t="shared" si="3"/>
        <v>0</v>
      </c>
    </row>
    <row r="81" spans="1:9" s="22" customFormat="1" ht="15">
      <c r="A81" s="27" t="s">
        <v>177</v>
      </c>
      <c r="B81" s="28">
        <v>20</v>
      </c>
      <c r="C81" s="27" t="s">
        <v>178</v>
      </c>
      <c r="D81" s="28" t="s">
        <v>5</v>
      </c>
      <c r="E81" s="28"/>
      <c r="F81" s="86"/>
      <c r="G81" s="109"/>
      <c r="H81" s="3"/>
      <c r="I81" s="3"/>
    </row>
    <row r="82" spans="1:9">
      <c r="A82" t="s">
        <v>179</v>
      </c>
      <c r="B82" s="5" t="s">
        <v>180</v>
      </c>
      <c r="C82" t="s">
        <v>181</v>
      </c>
      <c r="D82" s="5" t="s">
        <v>5</v>
      </c>
      <c r="E82" s="5">
        <v>1</v>
      </c>
      <c r="F82" s="11">
        <v>26.247732925499999</v>
      </c>
      <c r="G82" s="60"/>
      <c r="H82" s="15">
        <f t="shared" si="2"/>
        <v>0</v>
      </c>
      <c r="I82" s="15">
        <f t="shared" si="3"/>
        <v>0</v>
      </c>
    </row>
    <row r="83" spans="1:9">
      <c r="A83" s="69" t="s">
        <v>182</v>
      </c>
      <c r="B83" s="70" t="s">
        <v>183</v>
      </c>
      <c r="C83" s="69" t="s">
        <v>184</v>
      </c>
      <c r="D83" s="70" t="s">
        <v>5</v>
      </c>
      <c r="E83" s="70">
        <v>1</v>
      </c>
      <c r="F83" s="74">
        <v>26.247732925499999</v>
      </c>
      <c r="G83" s="91"/>
      <c r="H83" s="72">
        <f t="shared" si="2"/>
        <v>0</v>
      </c>
      <c r="I83" s="72">
        <f t="shared" si="3"/>
        <v>0</v>
      </c>
    </row>
    <row r="84" spans="1:9" s="22" customFormat="1" ht="15">
      <c r="A84" s="27" t="s">
        <v>185</v>
      </c>
      <c r="B84" s="28">
        <v>21</v>
      </c>
      <c r="C84" s="27" t="s">
        <v>185</v>
      </c>
      <c r="D84" s="28" t="s">
        <v>5</v>
      </c>
      <c r="E84" s="28"/>
      <c r="F84" s="86"/>
      <c r="G84" s="109"/>
      <c r="H84" s="3"/>
      <c r="I84" s="3"/>
    </row>
    <row r="85" spans="1:9">
      <c r="A85" t="s">
        <v>179</v>
      </c>
      <c r="B85" s="5" t="s">
        <v>186</v>
      </c>
      <c r="C85" t="s">
        <v>187</v>
      </c>
      <c r="D85" s="5" t="s">
        <v>5</v>
      </c>
      <c r="E85" s="5">
        <v>1</v>
      </c>
      <c r="F85" s="11">
        <v>17.498488617</v>
      </c>
      <c r="G85" s="60"/>
      <c r="H85" s="15">
        <f t="shared" si="2"/>
        <v>0</v>
      </c>
      <c r="I85" s="15">
        <f t="shared" si="3"/>
        <v>0</v>
      </c>
    </row>
    <row r="86" spans="1:9">
      <c r="A86" t="s">
        <v>182</v>
      </c>
      <c r="B86" s="5" t="s">
        <v>188</v>
      </c>
      <c r="C86" t="s">
        <v>189</v>
      </c>
      <c r="D86" s="5" t="s">
        <v>5</v>
      </c>
      <c r="E86" s="5">
        <v>1</v>
      </c>
      <c r="F86" s="11">
        <v>17.498488617</v>
      </c>
      <c r="G86" s="60"/>
      <c r="H86" s="15">
        <f t="shared" si="2"/>
        <v>0</v>
      </c>
      <c r="I86" s="15">
        <f t="shared" si="3"/>
        <v>0</v>
      </c>
    </row>
    <row r="87" spans="1:9">
      <c r="A87" s="69" t="s">
        <v>190</v>
      </c>
      <c r="B87" s="70" t="s">
        <v>191</v>
      </c>
      <c r="C87" s="69" t="s">
        <v>192</v>
      </c>
      <c r="D87" s="70" t="s">
        <v>5</v>
      </c>
      <c r="E87" s="70">
        <v>1</v>
      </c>
      <c r="F87" s="74">
        <v>17.498488617</v>
      </c>
      <c r="G87" s="91"/>
      <c r="H87" s="72">
        <f t="shared" si="2"/>
        <v>0</v>
      </c>
      <c r="I87" s="72">
        <f t="shared" si="3"/>
        <v>0</v>
      </c>
    </row>
    <row r="88" spans="1:9" s="22" customFormat="1" ht="15">
      <c r="A88" s="27" t="s">
        <v>193</v>
      </c>
      <c r="B88" s="28">
        <v>22</v>
      </c>
      <c r="C88" s="27" t="s">
        <v>194</v>
      </c>
      <c r="D88" s="28" t="s">
        <v>5</v>
      </c>
      <c r="E88" s="28"/>
      <c r="F88" s="86"/>
      <c r="G88" s="109"/>
      <c r="H88" s="3"/>
      <c r="I88" s="3"/>
    </row>
    <row r="89" spans="1:9">
      <c r="A89" t="s">
        <v>195</v>
      </c>
      <c r="B89" s="5" t="s">
        <v>196</v>
      </c>
      <c r="C89" t="s">
        <v>197</v>
      </c>
      <c r="D89" s="5" t="s">
        <v>5</v>
      </c>
      <c r="E89" s="5">
        <v>2</v>
      </c>
      <c r="F89" s="11">
        <v>103.86413759999999</v>
      </c>
      <c r="G89" s="60"/>
      <c r="H89" s="15">
        <f t="shared" si="2"/>
        <v>0</v>
      </c>
      <c r="I89" s="15">
        <f t="shared" si="3"/>
        <v>0</v>
      </c>
    </row>
    <row r="90" spans="1:9">
      <c r="A90" s="69" t="s">
        <v>198</v>
      </c>
      <c r="B90" s="70" t="s">
        <v>199</v>
      </c>
      <c r="C90" s="69" t="s">
        <v>200</v>
      </c>
      <c r="D90" s="70" t="s">
        <v>5</v>
      </c>
      <c r="E90" s="70">
        <v>2</v>
      </c>
      <c r="F90" s="74">
        <v>103.86413759999999</v>
      </c>
      <c r="G90" s="91"/>
      <c r="H90" s="72">
        <f t="shared" si="2"/>
        <v>0</v>
      </c>
      <c r="I90" s="72">
        <f t="shared" si="3"/>
        <v>0</v>
      </c>
    </row>
    <row r="91" spans="1:9" s="22" customFormat="1" ht="15">
      <c r="A91" s="27" t="s">
        <v>201</v>
      </c>
      <c r="B91" s="28">
        <v>87</v>
      </c>
      <c r="C91" s="27" t="s">
        <v>202</v>
      </c>
      <c r="D91" s="28" t="s">
        <v>5</v>
      </c>
      <c r="E91" s="28"/>
      <c r="F91" s="86"/>
      <c r="G91" s="109"/>
      <c r="H91" s="3"/>
      <c r="I91" s="3"/>
    </row>
    <row r="92" spans="1:9">
      <c r="A92" t="s">
        <v>195</v>
      </c>
      <c r="B92" s="5" t="s">
        <v>203</v>
      </c>
      <c r="C92" t="s">
        <v>204</v>
      </c>
      <c r="D92" s="5" t="s">
        <v>5</v>
      </c>
      <c r="E92" s="5">
        <v>2</v>
      </c>
      <c r="F92" s="11">
        <v>6.4915085999999995</v>
      </c>
      <c r="G92" s="60"/>
      <c r="H92" s="15">
        <f t="shared" si="2"/>
        <v>0</v>
      </c>
      <c r="I92" s="15">
        <f t="shared" si="3"/>
        <v>0</v>
      </c>
    </row>
    <row r="93" spans="1:9">
      <c r="A93" s="69" t="s">
        <v>195</v>
      </c>
      <c r="B93" s="70" t="s">
        <v>205</v>
      </c>
      <c r="C93" s="69" t="s">
        <v>206</v>
      </c>
      <c r="D93" s="70" t="s">
        <v>5</v>
      </c>
      <c r="E93" s="70">
        <v>2</v>
      </c>
      <c r="F93" s="74">
        <v>6.4915085999999995</v>
      </c>
      <c r="G93" s="91"/>
      <c r="H93" s="72">
        <f t="shared" si="2"/>
        <v>0</v>
      </c>
      <c r="I93" s="72">
        <f t="shared" si="3"/>
        <v>0</v>
      </c>
    </row>
    <row r="94" spans="1:9" s="22" customFormat="1" ht="15">
      <c r="A94" s="27" t="s">
        <v>207</v>
      </c>
      <c r="B94" s="28">
        <v>88</v>
      </c>
      <c r="C94" s="27" t="s">
        <v>208</v>
      </c>
      <c r="D94" s="28" t="s">
        <v>5</v>
      </c>
      <c r="E94" s="28"/>
      <c r="F94" s="86"/>
      <c r="G94" s="109"/>
      <c r="H94" s="3"/>
      <c r="I94" s="3"/>
    </row>
    <row r="95" spans="1:9">
      <c r="A95" t="s">
        <v>195</v>
      </c>
      <c r="B95" s="5" t="s">
        <v>209</v>
      </c>
      <c r="C95" t="s">
        <v>210</v>
      </c>
      <c r="D95" s="5" t="s">
        <v>5</v>
      </c>
      <c r="E95" s="5">
        <v>2</v>
      </c>
      <c r="F95" s="11">
        <v>214.21978379999999</v>
      </c>
      <c r="G95" s="60"/>
      <c r="H95" s="15">
        <f t="shared" si="2"/>
        <v>0</v>
      </c>
      <c r="I95" s="15">
        <f t="shared" si="3"/>
        <v>0</v>
      </c>
    </row>
    <row r="96" spans="1:9">
      <c r="A96" s="69" t="s">
        <v>198</v>
      </c>
      <c r="B96" s="70" t="s">
        <v>211</v>
      </c>
      <c r="C96" s="69" t="s">
        <v>212</v>
      </c>
      <c r="D96" s="70" t="s">
        <v>5</v>
      </c>
      <c r="E96" s="70">
        <v>2</v>
      </c>
      <c r="F96" s="74">
        <v>214.21978379999999</v>
      </c>
      <c r="G96" s="91"/>
      <c r="H96" s="72">
        <f t="shared" si="2"/>
        <v>0</v>
      </c>
      <c r="I96" s="72">
        <f t="shared" si="3"/>
        <v>0</v>
      </c>
    </row>
    <row r="97" spans="1:9" s="22" customFormat="1" ht="15">
      <c r="A97" s="27" t="s">
        <v>213</v>
      </c>
      <c r="B97" s="28">
        <v>23</v>
      </c>
      <c r="C97" s="27" t="s">
        <v>213</v>
      </c>
      <c r="D97" s="28" t="s">
        <v>5</v>
      </c>
      <c r="E97" s="28"/>
      <c r="F97" s="86"/>
      <c r="G97" s="109"/>
      <c r="H97" s="3"/>
      <c r="I97" s="3"/>
    </row>
    <row r="98" spans="1:9">
      <c r="A98" t="s">
        <v>214</v>
      </c>
      <c r="B98" s="5" t="s">
        <v>215</v>
      </c>
      <c r="C98" t="s">
        <v>216</v>
      </c>
      <c r="D98" s="5" t="s">
        <v>5</v>
      </c>
      <c r="E98" s="5">
        <v>8</v>
      </c>
      <c r="F98" s="11">
        <v>252.00245447999993</v>
      </c>
      <c r="G98" s="60"/>
      <c r="H98" s="15">
        <f t="shared" si="2"/>
        <v>0</v>
      </c>
      <c r="I98" s="15">
        <f t="shared" si="3"/>
        <v>0</v>
      </c>
    </row>
    <row r="99" spans="1:9" ht="28.5">
      <c r="A99" s="69" t="s">
        <v>217</v>
      </c>
      <c r="B99" s="70" t="s">
        <v>218</v>
      </c>
      <c r="C99" s="73" t="s">
        <v>219</v>
      </c>
      <c r="D99" s="70" t="s">
        <v>5</v>
      </c>
      <c r="E99" s="70">
        <v>8</v>
      </c>
      <c r="F99" s="74">
        <v>252.00245447999993</v>
      </c>
      <c r="G99" s="91"/>
      <c r="H99" s="72">
        <f t="shared" si="2"/>
        <v>0</v>
      </c>
      <c r="I99" s="72">
        <f t="shared" si="3"/>
        <v>0</v>
      </c>
    </row>
    <row r="100" spans="1:9" s="22" customFormat="1" ht="15">
      <c r="A100" s="87" t="s">
        <v>220</v>
      </c>
      <c r="B100" s="88">
        <v>24</v>
      </c>
      <c r="C100" s="87" t="s">
        <v>221</v>
      </c>
      <c r="D100" s="88" t="s">
        <v>5</v>
      </c>
      <c r="E100" s="110">
        <v>1</v>
      </c>
      <c r="F100" s="111">
        <v>21.915199999999999</v>
      </c>
      <c r="G100" s="91"/>
      <c r="H100" s="90">
        <f t="shared" si="2"/>
        <v>0</v>
      </c>
      <c r="I100" s="90">
        <f t="shared" si="3"/>
        <v>0</v>
      </c>
    </row>
    <row r="101" spans="1:9" s="22" customFormat="1" ht="15">
      <c r="A101" s="27" t="s">
        <v>222</v>
      </c>
      <c r="B101" s="28">
        <v>25</v>
      </c>
      <c r="C101" s="27" t="s">
        <v>223</v>
      </c>
      <c r="D101" s="28" t="s">
        <v>5</v>
      </c>
      <c r="E101" s="28"/>
      <c r="F101" s="86"/>
      <c r="G101" s="109"/>
      <c r="H101" s="3"/>
      <c r="I101" s="3"/>
    </row>
    <row r="102" spans="1:9">
      <c r="A102" t="s">
        <v>224</v>
      </c>
      <c r="B102" s="5" t="s">
        <v>225</v>
      </c>
      <c r="C102" t="s">
        <v>226</v>
      </c>
      <c r="D102" s="5" t="s">
        <v>5</v>
      </c>
      <c r="E102" s="5">
        <v>1</v>
      </c>
      <c r="F102" s="11">
        <v>26.307810512500001</v>
      </c>
      <c r="G102" s="60"/>
      <c r="H102" s="15">
        <f t="shared" si="2"/>
        <v>0</v>
      </c>
      <c r="I102" s="15">
        <f t="shared" si="3"/>
        <v>0</v>
      </c>
    </row>
    <row r="103" spans="1:9">
      <c r="A103" s="69" t="s">
        <v>227</v>
      </c>
      <c r="B103" s="70" t="s">
        <v>228</v>
      </c>
      <c r="C103" s="69" t="s">
        <v>229</v>
      </c>
      <c r="D103" s="70" t="s">
        <v>5</v>
      </c>
      <c r="E103" s="70">
        <v>1</v>
      </c>
      <c r="F103" s="74">
        <v>26.307810512500001</v>
      </c>
      <c r="G103" s="91"/>
      <c r="H103" s="72">
        <f t="shared" si="2"/>
        <v>0</v>
      </c>
      <c r="I103" s="72">
        <f t="shared" si="3"/>
        <v>0</v>
      </c>
    </row>
    <row r="104" spans="1:9" s="22" customFormat="1" ht="15">
      <c r="A104" s="27" t="s">
        <v>230</v>
      </c>
      <c r="B104" s="28">
        <v>26</v>
      </c>
      <c r="C104" s="27" t="s">
        <v>231</v>
      </c>
      <c r="D104" s="28" t="s">
        <v>5</v>
      </c>
      <c r="E104" s="28"/>
      <c r="F104" s="86"/>
      <c r="G104" s="109"/>
      <c r="H104" s="3"/>
      <c r="I104" s="3"/>
    </row>
    <row r="105" spans="1:9">
      <c r="A105" t="s">
        <v>232</v>
      </c>
      <c r="B105" s="5" t="s">
        <v>233</v>
      </c>
      <c r="C105" t="s">
        <v>234</v>
      </c>
      <c r="D105" s="5" t="s">
        <v>5</v>
      </c>
      <c r="E105" s="5">
        <v>12</v>
      </c>
      <c r="F105" s="11">
        <v>10.26</v>
      </c>
      <c r="G105" s="60"/>
      <c r="H105" s="15">
        <f t="shared" si="2"/>
        <v>0</v>
      </c>
      <c r="I105" s="15">
        <f t="shared" si="3"/>
        <v>0</v>
      </c>
    </row>
    <row r="106" spans="1:9">
      <c r="A106" t="s">
        <v>235</v>
      </c>
      <c r="B106" s="5" t="s">
        <v>236</v>
      </c>
      <c r="C106" t="s">
        <v>234</v>
      </c>
      <c r="D106" s="5" t="s">
        <v>5</v>
      </c>
      <c r="E106" s="5">
        <v>12</v>
      </c>
      <c r="F106" s="11">
        <v>56831.4</v>
      </c>
      <c r="G106" s="60"/>
      <c r="H106" s="15">
        <f t="shared" si="2"/>
        <v>0</v>
      </c>
      <c r="I106" s="15">
        <f t="shared" si="3"/>
        <v>0</v>
      </c>
    </row>
    <row r="107" spans="1:9">
      <c r="A107" t="s">
        <v>237</v>
      </c>
      <c r="B107" s="5" t="s">
        <v>238</v>
      </c>
      <c r="C107" t="s">
        <v>239</v>
      </c>
      <c r="D107" s="5" t="s">
        <v>5</v>
      </c>
      <c r="E107" s="5">
        <v>12</v>
      </c>
      <c r="F107" s="11">
        <v>33831</v>
      </c>
      <c r="G107" s="60"/>
      <c r="H107" s="15">
        <f t="shared" si="2"/>
        <v>0</v>
      </c>
      <c r="I107" s="15">
        <f t="shared" si="3"/>
        <v>0</v>
      </c>
    </row>
    <row r="108" spans="1:9">
      <c r="A108" s="69" t="s">
        <v>240</v>
      </c>
      <c r="B108" s="70" t="s">
        <v>241</v>
      </c>
      <c r="C108" s="69" t="s">
        <v>242</v>
      </c>
      <c r="D108" s="70" t="s">
        <v>5</v>
      </c>
      <c r="E108" s="70">
        <v>12</v>
      </c>
      <c r="F108" s="74">
        <v>15925.6</v>
      </c>
      <c r="G108" s="91"/>
      <c r="H108" s="72">
        <f t="shared" si="2"/>
        <v>0</v>
      </c>
      <c r="I108" s="72">
        <f t="shared" si="3"/>
        <v>0</v>
      </c>
    </row>
    <row r="109" spans="1:9" s="22" customFormat="1" ht="15">
      <c r="A109" s="27" t="s">
        <v>243</v>
      </c>
      <c r="B109" s="28">
        <v>27</v>
      </c>
      <c r="C109" s="27" t="s">
        <v>244</v>
      </c>
      <c r="D109" s="28" t="s">
        <v>5</v>
      </c>
      <c r="E109" s="28"/>
      <c r="F109" s="86"/>
      <c r="G109" s="109"/>
      <c r="H109" s="3"/>
      <c r="I109" s="3"/>
    </row>
    <row r="110" spans="1:9">
      <c r="A110" t="s">
        <v>245</v>
      </c>
      <c r="B110" s="5" t="s">
        <v>246</v>
      </c>
      <c r="C110" t="s">
        <v>247</v>
      </c>
      <c r="D110" s="5" t="s">
        <v>5</v>
      </c>
      <c r="E110" s="5">
        <v>2</v>
      </c>
      <c r="F110" s="11">
        <v>1042.8544563200001</v>
      </c>
      <c r="G110" s="60"/>
      <c r="H110" s="15">
        <f t="shared" si="2"/>
        <v>0</v>
      </c>
      <c r="I110" s="15">
        <f t="shared" si="3"/>
        <v>0</v>
      </c>
    </row>
    <row r="111" spans="1:9">
      <c r="A111" t="s">
        <v>248</v>
      </c>
      <c r="B111" s="5" t="s">
        <v>249</v>
      </c>
      <c r="C111" t="s">
        <v>250</v>
      </c>
      <c r="D111" s="5" t="s">
        <v>5</v>
      </c>
      <c r="E111" s="5">
        <v>2</v>
      </c>
      <c r="F111" s="11">
        <v>1042.8544563200001</v>
      </c>
      <c r="G111" s="60"/>
      <c r="H111" s="15">
        <f t="shared" si="2"/>
        <v>0</v>
      </c>
      <c r="I111" s="15">
        <f t="shared" si="3"/>
        <v>0</v>
      </c>
    </row>
    <row r="112" spans="1:9">
      <c r="A112" s="69" t="s">
        <v>251</v>
      </c>
      <c r="B112" s="70" t="s">
        <v>252</v>
      </c>
      <c r="C112" s="69" t="s">
        <v>253</v>
      </c>
      <c r="D112" s="70" t="s">
        <v>5</v>
      </c>
      <c r="E112" s="70">
        <v>2</v>
      </c>
      <c r="F112" s="74">
        <v>1042.8544563200001</v>
      </c>
      <c r="G112" s="91"/>
      <c r="H112" s="72">
        <f t="shared" si="2"/>
        <v>0</v>
      </c>
      <c r="I112" s="72">
        <f t="shared" si="3"/>
        <v>0</v>
      </c>
    </row>
    <row r="113" spans="1:9" s="22" customFormat="1" ht="15">
      <c r="A113" s="27" t="s">
        <v>254</v>
      </c>
      <c r="B113" s="28">
        <v>28</v>
      </c>
      <c r="C113" s="27" t="s">
        <v>255</v>
      </c>
      <c r="D113" s="28" t="s">
        <v>5</v>
      </c>
      <c r="E113" s="28"/>
      <c r="F113" s="86"/>
      <c r="G113" s="109"/>
      <c r="H113" s="3"/>
      <c r="I113" s="3"/>
    </row>
    <row r="114" spans="1:9">
      <c r="A114" t="s">
        <v>256</v>
      </c>
      <c r="B114" s="5" t="s">
        <v>257</v>
      </c>
      <c r="C114" t="s">
        <v>258</v>
      </c>
      <c r="D114" s="5" t="s">
        <v>5</v>
      </c>
      <c r="E114" s="5">
        <v>2</v>
      </c>
      <c r="F114" s="11">
        <v>79.752163554999981</v>
      </c>
      <c r="G114" s="60"/>
      <c r="H114" s="15">
        <f t="shared" si="2"/>
        <v>0</v>
      </c>
      <c r="I114" s="15">
        <f t="shared" si="3"/>
        <v>0</v>
      </c>
    </row>
    <row r="115" spans="1:9">
      <c r="A115" t="s">
        <v>259</v>
      </c>
      <c r="B115" s="5" t="s">
        <v>260</v>
      </c>
      <c r="C115" t="s">
        <v>261</v>
      </c>
      <c r="D115" s="5" t="s">
        <v>5</v>
      </c>
      <c r="E115" s="5">
        <v>2</v>
      </c>
      <c r="F115" s="11">
        <v>79.752163554999981</v>
      </c>
      <c r="G115" s="60"/>
      <c r="H115" s="15">
        <f t="shared" si="2"/>
        <v>0</v>
      </c>
      <c r="I115" s="15">
        <f t="shared" si="3"/>
        <v>0</v>
      </c>
    </row>
    <row r="116" spans="1:9">
      <c r="A116" s="69" t="s">
        <v>262</v>
      </c>
      <c r="B116" s="70" t="s">
        <v>263</v>
      </c>
      <c r="C116" s="69" t="s">
        <v>264</v>
      </c>
      <c r="D116" s="70" t="s">
        <v>5</v>
      </c>
      <c r="E116" s="70">
        <v>2</v>
      </c>
      <c r="F116" s="74">
        <v>79.752163554999981</v>
      </c>
      <c r="G116" s="91"/>
      <c r="H116" s="72">
        <f t="shared" si="2"/>
        <v>0</v>
      </c>
      <c r="I116" s="72">
        <f t="shared" si="3"/>
        <v>0</v>
      </c>
    </row>
    <row r="117" spans="1:9" s="22" customFormat="1" ht="15">
      <c r="A117" s="27" t="s">
        <v>265</v>
      </c>
      <c r="B117" s="28">
        <v>89</v>
      </c>
      <c r="C117" s="27" t="s">
        <v>266</v>
      </c>
      <c r="D117" s="28" t="s">
        <v>5</v>
      </c>
      <c r="E117" s="28"/>
      <c r="F117" s="86"/>
      <c r="G117" s="109"/>
      <c r="H117" s="3"/>
      <c r="I117" s="3"/>
    </row>
    <row r="118" spans="1:9">
      <c r="A118" t="s">
        <v>267</v>
      </c>
      <c r="B118" s="5" t="s">
        <v>268</v>
      </c>
      <c r="C118" t="s">
        <v>269</v>
      </c>
      <c r="D118" s="5" t="s">
        <v>5</v>
      </c>
      <c r="E118" s="5">
        <v>2</v>
      </c>
      <c r="F118" s="11">
        <v>18.608838162833333</v>
      </c>
      <c r="G118" s="60"/>
      <c r="H118" s="15">
        <f t="shared" si="2"/>
        <v>0</v>
      </c>
      <c r="I118" s="15">
        <f t="shared" si="3"/>
        <v>0</v>
      </c>
    </row>
    <row r="119" spans="1:9">
      <c r="A119" t="s">
        <v>270</v>
      </c>
      <c r="B119" s="5" t="s">
        <v>271</v>
      </c>
      <c r="C119" t="s">
        <v>272</v>
      </c>
      <c r="D119" s="5" t="s">
        <v>5</v>
      </c>
      <c r="E119" s="5">
        <v>2</v>
      </c>
      <c r="F119" s="11">
        <v>18.608838162833333</v>
      </c>
      <c r="G119" s="60"/>
      <c r="H119" s="15">
        <f t="shared" si="2"/>
        <v>0</v>
      </c>
      <c r="I119" s="15">
        <f t="shared" si="3"/>
        <v>0</v>
      </c>
    </row>
    <row r="120" spans="1:9">
      <c r="A120" s="69" t="s">
        <v>273</v>
      </c>
      <c r="B120" s="70" t="s">
        <v>274</v>
      </c>
      <c r="C120" s="69" t="s">
        <v>275</v>
      </c>
      <c r="D120" s="70" t="s">
        <v>5</v>
      </c>
      <c r="E120" s="70">
        <v>2</v>
      </c>
      <c r="F120" s="74">
        <v>18.608838162833333</v>
      </c>
      <c r="G120" s="91"/>
      <c r="H120" s="72">
        <f t="shared" si="2"/>
        <v>0</v>
      </c>
      <c r="I120" s="72">
        <f t="shared" si="3"/>
        <v>0</v>
      </c>
    </row>
    <row r="121" spans="1:9" s="22" customFormat="1" ht="15">
      <c r="A121" s="27" t="s">
        <v>276</v>
      </c>
      <c r="B121" s="28">
        <v>90</v>
      </c>
      <c r="C121" s="27" t="s">
        <v>277</v>
      </c>
      <c r="D121" s="28" t="s">
        <v>5</v>
      </c>
      <c r="E121" s="28"/>
      <c r="F121" s="86"/>
      <c r="G121" s="109"/>
      <c r="H121" s="3"/>
      <c r="I121" s="3"/>
    </row>
    <row r="122" spans="1:9">
      <c r="A122" t="s">
        <v>278</v>
      </c>
      <c r="B122" s="5" t="s">
        <v>279</v>
      </c>
      <c r="C122" t="s">
        <v>280</v>
      </c>
      <c r="D122" s="5" t="s">
        <v>5</v>
      </c>
      <c r="E122" s="5">
        <v>2</v>
      </c>
      <c r="F122" s="11">
        <v>33.495908693099999</v>
      </c>
      <c r="G122" s="60"/>
      <c r="H122" s="15">
        <f t="shared" si="2"/>
        <v>0</v>
      </c>
      <c r="I122" s="15">
        <f t="shared" si="3"/>
        <v>0</v>
      </c>
    </row>
    <row r="123" spans="1:9">
      <c r="A123" t="s">
        <v>281</v>
      </c>
      <c r="B123" s="5" t="s">
        <v>282</v>
      </c>
      <c r="C123" t="s">
        <v>283</v>
      </c>
      <c r="D123" s="5" t="s">
        <v>5</v>
      </c>
      <c r="E123" s="5">
        <v>2</v>
      </c>
      <c r="F123" s="11">
        <v>33.495908693099999</v>
      </c>
      <c r="G123" s="60"/>
      <c r="H123" s="15">
        <f t="shared" si="2"/>
        <v>0</v>
      </c>
      <c r="I123" s="15">
        <f t="shared" si="3"/>
        <v>0</v>
      </c>
    </row>
    <row r="124" spans="1:9">
      <c r="A124" s="69" t="s">
        <v>284</v>
      </c>
      <c r="B124" s="70" t="s">
        <v>285</v>
      </c>
      <c r="C124" s="69" t="s">
        <v>286</v>
      </c>
      <c r="D124" s="70" t="s">
        <v>5</v>
      </c>
      <c r="E124" s="70">
        <v>2</v>
      </c>
      <c r="F124" s="74">
        <v>33.495908693099999</v>
      </c>
      <c r="G124" s="91"/>
      <c r="H124" s="72">
        <f t="shared" si="2"/>
        <v>0</v>
      </c>
      <c r="I124" s="72">
        <f t="shared" si="3"/>
        <v>0</v>
      </c>
    </row>
    <row r="125" spans="1:9" s="22" customFormat="1" ht="15">
      <c r="A125" s="87" t="s">
        <v>287</v>
      </c>
      <c r="B125" s="88">
        <v>100</v>
      </c>
      <c r="C125" s="87" t="s">
        <v>288</v>
      </c>
      <c r="D125" s="88" t="s">
        <v>5</v>
      </c>
      <c r="E125" s="88">
        <v>2</v>
      </c>
      <c r="F125" s="111">
        <v>56.896356160000003</v>
      </c>
      <c r="G125" s="91"/>
      <c r="H125" s="90">
        <f t="shared" si="2"/>
        <v>0</v>
      </c>
      <c r="I125" s="90">
        <f t="shared" si="3"/>
        <v>0</v>
      </c>
    </row>
    <row r="126" spans="1:9" s="22" customFormat="1" ht="15">
      <c r="A126" s="27" t="s">
        <v>289</v>
      </c>
      <c r="B126" s="28">
        <v>29</v>
      </c>
      <c r="C126" s="1" t="s">
        <v>290</v>
      </c>
      <c r="D126" s="118" t="s">
        <v>5</v>
      </c>
      <c r="E126" s="112"/>
      <c r="F126" s="117">
        <v>1561</v>
      </c>
      <c r="G126" s="60"/>
      <c r="H126" s="3">
        <f t="shared" si="2"/>
        <v>0</v>
      </c>
      <c r="I126" s="3">
        <f t="shared" si="3"/>
        <v>0</v>
      </c>
    </row>
    <row r="127" spans="1:9">
      <c r="A127" t="s">
        <v>291</v>
      </c>
      <c r="B127" s="5" t="s">
        <v>292</v>
      </c>
      <c r="C127" t="s">
        <v>293</v>
      </c>
      <c r="D127" s="113" t="s">
        <v>5</v>
      </c>
      <c r="E127" s="113">
        <v>6</v>
      </c>
      <c r="F127" s="114">
        <v>51.268333600000005</v>
      </c>
      <c r="G127" s="60"/>
      <c r="H127" s="15">
        <f t="shared" si="2"/>
        <v>0</v>
      </c>
      <c r="I127" s="15">
        <f t="shared" si="3"/>
        <v>0</v>
      </c>
    </row>
    <row r="128" spans="1:9">
      <c r="A128" t="s">
        <v>294</v>
      </c>
      <c r="B128" s="5" t="s">
        <v>295</v>
      </c>
      <c r="C128" t="s">
        <v>294</v>
      </c>
      <c r="D128" s="113" t="s">
        <v>5</v>
      </c>
      <c r="E128" s="113">
        <v>6</v>
      </c>
      <c r="F128" s="114">
        <v>520.53504109999994</v>
      </c>
      <c r="G128" s="60"/>
      <c r="H128" s="15">
        <f t="shared" si="2"/>
        <v>0</v>
      </c>
      <c r="I128" s="15">
        <f t="shared" si="3"/>
        <v>0</v>
      </c>
    </row>
    <row r="129" spans="1:9">
      <c r="A129" t="s">
        <v>296</v>
      </c>
      <c r="B129" s="5" t="s">
        <v>297</v>
      </c>
      <c r="C129" t="s">
        <v>298</v>
      </c>
      <c r="D129" s="113" t="s">
        <v>5</v>
      </c>
      <c r="E129" s="113">
        <v>4</v>
      </c>
      <c r="F129" s="114">
        <v>35.113500000000002</v>
      </c>
      <c r="G129" s="60"/>
      <c r="H129" s="15">
        <f t="shared" si="2"/>
        <v>0</v>
      </c>
      <c r="I129" s="15">
        <f t="shared" si="3"/>
        <v>0</v>
      </c>
    </row>
    <row r="130" spans="1:9">
      <c r="A130" s="69" t="s">
        <v>299</v>
      </c>
      <c r="B130" s="70" t="s">
        <v>300</v>
      </c>
      <c r="C130" s="69" t="s">
        <v>301</v>
      </c>
      <c r="D130" s="115" t="s">
        <v>5</v>
      </c>
      <c r="E130" s="115">
        <v>6</v>
      </c>
      <c r="F130" s="116">
        <v>24.856831740000001</v>
      </c>
      <c r="G130" s="91"/>
      <c r="H130" s="72">
        <f t="shared" si="2"/>
        <v>0</v>
      </c>
      <c r="I130" s="72">
        <f t="shared" si="3"/>
        <v>0</v>
      </c>
    </row>
    <row r="131" spans="1:9" s="22" customFormat="1" ht="15">
      <c r="A131" s="27" t="s">
        <v>302</v>
      </c>
      <c r="B131" s="28">
        <v>101</v>
      </c>
      <c r="C131" s="27" t="s">
        <v>302</v>
      </c>
      <c r="D131" s="28" t="s">
        <v>5</v>
      </c>
      <c r="E131" s="28"/>
      <c r="F131" s="86"/>
      <c r="G131" s="109"/>
      <c r="H131" s="3"/>
      <c r="I131" s="3"/>
    </row>
    <row r="132" spans="1:9">
      <c r="A132" t="s">
        <v>303</v>
      </c>
      <c r="B132" s="5" t="s">
        <v>304</v>
      </c>
      <c r="C132" t="s">
        <v>305</v>
      </c>
      <c r="D132" s="5" t="s">
        <v>5</v>
      </c>
      <c r="E132" s="5">
        <v>4</v>
      </c>
      <c r="F132" s="11">
        <v>11.053018199999999</v>
      </c>
      <c r="G132" s="60"/>
      <c r="H132" s="15">
        <f t="shared" si="2"/>
        <v>0</v>
      </c>
      <c r="I132" s="15">
        <f t="shared" si="3"/>
        <v>0</v>
      </c>
    </row>
    <row r="133" spans="1:9">
      <c r="A133" s="69" t="s">
        <v>306</v>
      </c>
      <c r="B133" s="70" t="s">
        <v>307</v>
      </c>
      <c r="C133" s="69" t="s">
        <v>305</v>
      </c>
      <c r="D133" s="70" t="s">
        <v>5</v>
      </c>
      <c r="E133" s="70">
        <v>4</v>
      </c>
      <c r="F133" s="74">
        <v>11.053018199999999</v>
      </c>
      <c r="G133" s="91"/>
      <c r="H133" s="72">
        <f t="shared" si="2"/>
        <v>0</v>
      </c>
      <c r="I133" s="72">
        <f t="shared" si="3"/>
        <v>0</v>
      </c>
    </row>
    <row r="134" spans="1:9" s="22" customFormat="1" ht="15">
      <c r="A134" s="27" t="s">
        <v>308</v>
      </c>
      <c r="B134" s="28">
        <v>102</v>
      </c>
      <c r="C134" s="27" t="s">
        <v>308</v>
      </c>
      <c r="D134" s="28" t="s">
        <v>5</v>
      </c>
      <c r="E134" s="28"/>
      <c r="F134" s="86"/>
      <c r="G134" s="109"/>
      <c r="H134" s="3"/>
      <c r="I134" s="3"/>
    </row>
    <row r="135" spans="1:9">
      <c r="A135" t="s">
        <v>309</v>
      </c>
      <c r="B135" s="5" t="s">
        <v>310</v>
      </c>
      <c r="C135" t="s">
        <v>311</v>
      </c>
      <c r="D135" s="5" t="s">
        <v>5</v>
      </c>
      <c r="E135" s="5">
        <v>4</v>
      </c>
      <c r="F135" s="11">
        <v>5.137660937999998</v>
      </c>
      <c r="G135" s="60"/>
      <c r="H135" s="15">
        <f t="shared" ref="H135:H154" si="4">F135*E135*G135</f>
        <v>0</v>
      </c>
      <c r="I135" s="15">
        <f t="shared" ref="I135:I156" si="5">H135*4</f>
        <v>0</v>
      </c>
    </row>
    <row r="136" spans="1:9">
      <c r="A136" s="69" t="s">
        <v>312</v>
      </c>
      <c r="B136" s="70" t="s">
        <v>313</v>
      </c>
      <c r="C136" s="69" t="s">
        <v>311</v>
      </c>
      <c r="D136" s="70" t="s">
        <v>5</v>
      </c>
      <c r="E136" s="70">
        <v>4</v>
      </c>
      <c r="F136" s="74">
        <v>5.137660937999998</v>
      </c>
      <c r="G136" s="91"/>
      <c r="H136" s="72">
        <f t="shared" si="4"/>
        <v>0</v>
      </c>
      <c r="I136" s="72">
        <f t="shared" si="5"/>
        <v>0</v>
      </c>
    </row>
    <row r="137" spans="1:9" s="22" customFormat="1" ht="15">
      <c r="A137" s="27" t="s">
        <v>314</v>
      </c>
      <c r="B137" s="28">
        <v>30</v>
      </c>
      <c r="C137" s="27" t="s">
        <v>315</v>
      </c>
      <c r="D137" s="28" t="s">
        <v>5</v>
      </c>
      <c r="E137" s="28"/>
      <c r="F137" s="86"/>
      <c r="G137" s="109"/>
      <c r="H137" s="3"/>
      <c r="I137" s="3"/>
    </row>
    <row r="138" spans="1:9">
      <c r="A138" t="s">
        <v>316</v>
      </c>
      <c r="B138" s="5" t="s">
        <v>317</v>
      </c>
      <c r="C138" t="s">
        <v>318</v>
      </c>
      <c r="D138" s="5" t="s">
        <v>5</v>
      </c>
      <c r="E138" s="5">
        <v>4</v>
      </c>
      <c r="F138" s="11">
        <v>112.93168</v>
      </c>
      <c r="G138" s="60"/>
      <c r="H138" s="15">
        <f t="shared" si="4"/>
        <v>0</v>
      </c>
      <c r="I138" s="15">
        <f t="shared" si="5"/>
        <v>0</v>
      </c>
    </row>
    <row r="139" spans="1:9">
      <c r="A139" t="s">
        <v>319</v>
      </c>
      <c r="B139" s="5" t="s">
        <v>320</v>
      </c>
      <c r="C139" t="s">
        <v>321</v>
      </c>
      <c r="D139" s="5" t="s">
        <v>5</v>
      </c>
      <c r="E139" s="5">
        <v>4</v>
      </c>
      <c r="F139" s="11">
        <v>1125.9106599999998</v>
      </c>
      <c r="G139" s="60"/>
      <c r="H139" s="15">
        <f t="shared" si="4"/>
        <v>0</v>
      </c>
      <c r="I139" s="15">
        <f t="shared" si="5"/>
        <v>0</v>
      </c>
    </row>
    <row r="140" spans="1:9">
      <c r="A140" t="s">
        <v>322</v>
      </c>
      <c r="B140" s="5" t="s">
        <v>323</v>
      </c>
      <c r="C140" t="s">
        <v>324</v>
      </c>
      <c r="D140" s="5" t="s">
        <v>5</v>
      </c>
      <c r="E140" s="5">
        <v>2</v>
      </c>
      <c r="F140" s="11">
        <v>51.268333600000005</v>
      </c>
      <c r="G140" s="60"/>
      <c r="H140" s="15">
        <f t="shared" si="4"/>
        <v>0</v>
      </c>
      <c r="I140" s="15">
        <f t="shared" si="5"/>
        <v>0</v>
      </c>
    </row>
    <row r="141" spans="1:9" ht="28.5">
      <c r="A141" s="69" t="s">
        <v>325</v>
      </c>
      <c r="B141" s="70" t="s">
        <v>326</v>
      </c>
      <c r="C141" s="73" t="s">
        <v>327</v>
      </c>
      <c r="D141" s="70" t="s">
        <v>5</v>
      </c>
      <c r="E141" s="70">
        <v>4</v>
      </c>
      <c r="F141" s="74">
        <v>210.32703780000003</v>
      </c>
      <c r="G141" s="91"/>
      <c r="H141" s="72">
        <f t="shared" si="4"/>
        <v>0</v>
      </c>
      <c r="I141" s="72">
        <f t="shared" si="5"/>
        <v>0</v>
      </c>
    </row>
    <row r="142" spans="1:9" s="22" customFormat="1" ht="15">
      <c r="A142" s="27" t="s">
        <v>328</v>
      </c>
      <c r="B142" s="28">
        <v>31</v>
      </c>
      <c r="C142" s="27" t="s">
        <v>329</v>
      </c>
      <c r="D142" s="28" t="s">
        <v>5</v>
      </c>
      <c r="E142" s="28"/>
      <c r="F142" s="86"/>
      <c r="G142" s="109"/>
      <c r="H142" s="3"/>
      <c r="I142" s="3"/>
    </row>
    <row r="143" spans="1:9">
      <c r="A143" t="s">
        <v>330</v>
      </c>
      <c r="B143" s="5" t="s">
        <v>331</v>
      </c>
      <c r="C143" t="s">
        <v>332</v>
      </c>
      <c r="D143" s="5" t="s">
        <v>5</v>
      </c>
      <c r="E143" s="5">
        <v>3</v>
      </c>
      <c r="F143" s="11">
        <v>50000.62</v>
      </c>
      <c r="G143" s="60"/>
      <c r="H143" s="15">
        <f t="shared" si="4"/>
        <v>0</v>
      </c>
      <c r="I143" s="15">
        <f t="shared" si="5"/>
        <v>0</v>
      </c>
    </row>
    <row r="144" spans="1:9">
      <c r="A144" t="s">
        <v>333</v>
      </c>
      <c r="B144" s="5" t="s">
        <v>334</v>
      </c>
      <c r="C144" t="s">
        <v>335</v>
      </c>
      <c r="D144" s="5" t="s">
        <v>5</v>
      </c>
      <c r="E144" s="5">
        <v>3</v>
      </c>
      <c r="F144" s="11">
        <v>30101.360000000001</v>
      </c>
      <c r="G144" s="60"/>
      <c r="H144" s="15">
        <f t="shared" si="4"/>
        <v>0</v>
      </c>
      <c r="I144" s="15">
        <f t="shared" si="5"/>
        <v>0</v>
      </c>
    </row>
    <row r="145" spans="1:9">
      <c r="A145" s="69" t="s">
        <v>336</v>
      </c>
      <c r="B145" s="70" t="s">
        <v>337</v>
      </c>
      <c r="C145" s="69" t="s">
        <v>338</v>
      </c>
      <c r="D145" s="70" t="s">
        <v>5</v>
      </c>
      <c r="E145" s="70">
        <v>3</v>
      </c>
      <c r="F145" s="74">
        <v>15004.883</v>
      </c>
      <c r="G145" s="91"/>
      <c r="H145" s="72">
        <f t="shared" si="4"/>
        <v>0</v>
      </c>
      <c r="I145" s="72">
        <f t="shared" si="5"/>
        <v>0</v>
      </c>
    </row>
    <row r="146" spans="1:9" s="22" customFormat="1" ht="15">
      <c r="A146" s="27" t="s">
        <v>339</v>
      </c>
      <c r="B146" s="28">
        <v>103</v>
      </c>
      <c r="C146" s="27" t="s">
        <v>329</v>
      </c>
      <c r="D146" s="28" t="s">
        <v>5</v>
      </c>
      <c r="E146" s="28"/>
      <c r="F146" s="86"/>
      <c r="G146" s="109"/>
      <c r="H146" s="3"/>
      <c r="I146" s="3"/>
    </row>
    <row r="147" spans="1:9">
      <c r="A147" t="s">
        <v>340</v>
      </c>
      <c r="B147" s="5" t="s">
        <v>341</v>
      </c>
      <c r="C147" t="s">
        <v>342</v>
      </c>
      <c r="D147" s="5" t="s">
        <v>5</v>
      </c>
      <c r="E147" s="5">
        <v>2</v>
      </c>
      <c r="F147" s="11">
        <v>683.434791324201</v>
      </c>
      <c r="G147" s="60"/>
      <c r="H147" s="15">
        <f t="shared" si="4"/>
        <v>0</v>
      </c>
      <c r="I147" s="15">
        <f t="shared" si="5"/>
        <v>0</v>
      </c>
    </row>
    <row r="148" spans="1:9">
      <c r="A148" t="s">
        <v>343</v>
      </c>
      <c r="B148" s="5" t="s">
        <v>344</v>
      </c>
      <c r="C148" t="s">
        <v>345</v>
      </c>
      <c r="D148" s="5" t="s">
        <v>5</v>
      </c>
      <c r="E148" s="5">
        <v>2</v>
      </c>
      <c r="F148" s="11">
        <v>683.434791324201</v>
      </c>
      <c r="G148" s="60"/>
      <c r="H148" s="15">
        <f t="shared" si="4"/>
        <v>0</v>
      </c>
      <c r="I148" s="15">
        <f t="shared" si="5"/>
        <v>0</v>
      </c>
    </row>
    <row r="149" spans="1:9">
      <c r="A149" s="69" t="s">
        <v>346</v>
      </c>
      <c r="B149" s="70" t="s">
        <v>347</v>
      </c>
      <c r="C149" s="69" t="s">
        <v>348</v>
      </c>
      <c r="D149" s="70" t="s">
        <v>5</v>
      </c>
      <c r="E149" s="70">
        <v>2</v>
      </c>
      <c r="F149" s="74">
        <v>683.434791324201</v>
      </c>
      <c r="G149" s="91"/>
      <c r="H149" s="72">
        <f t="shared" si="4"/>
        <v>0</v>
      </c>
      <c r="I149" s="72">
        <f t="shared" si="5"/>
        <v>0</v>
      </c>
    </row>
    <row r="150" spans="1:9" s="22" customFormat="1" ht="15">
      <c r="A150" s="27" t="s">
        <v>349</v>
      </c>
      <c r="B150" s="28">
        <v>32</v>
      </c>
      <c r="C150" s="27" t="s">
        <v>349</v>
      </c>
      <c r="D150" s="28" t="s">
        <v>5</v>
      </c>
      <c r="E150" s="28"/>
      <c r="F150" s="86"/>
      <c r="G150" s="109"/>
      <c r="H150" s="3"/>
      <c r="I150" s="3"/>
    </row>
    <row r="151" spans="1:9">
      <c r="A151" t="s">
        <v>350</v>
      </c>
      <c r="B151" s="5" t="s">
        <v>351</v>
      </c>
      <c r="C151" t="s">
        <v>352</v>
      </c>
      <c r="D151" s="5" t="s">
        <v>5</v>
      </c>
      <c r="E151" s="5">
        <v>1</v>
      </c>
      <c r="F151" s="11">
        <v>52670.25</v>
      </c>
      <c r="G151" s="60"/>
      <c r="H151" s="15">
        <f t="shared" si="4"/>
        <v>0</v>
      </c>
      <c r="I151" s="15">
        <f t="shared" si="5"/>
        <v>0</v>
      </c>
    </row>
    <row r="152" spans="1:9">
      <c r="A152" t="s">
        <v>353</v>
      </c>
      <c r="B152" s="5" t="s">
        <v>354</v>
      </c>
      <c r="C152" t="s">
        <v>355</v>
      </c>
      <c r="D152" s="5" t="s">
        <v>5</v>
      </c>
      <c r="E152" s="5">
        <v>1</v>
      </c>
      <c r="F152" s="11">
        <v>30895.8</v>
      </c>
      <c r="G152" s="60"/>
      <c r="H152" s="15">
        <f t="shared" si="4"/>
        <v>0</v>
      </c>
      <c r="I152" s="15">
        <f t="shared" si="5"/>
        <v>0</v>
      </c>
    </row>
    <row r="153" spans="1:9">
      <c r="A153" s="69" t="s">
        <v>356</v>
      </c>
      <c r="B153" s="70" t="s">
        <v>357</v>
      </c>
      <c r="C153" s="69" t="s">
        <v>358</v>
      </c>
      <c r="D153" s="70" t="s">
        <v>5</v>
      </c>
      <c r="E153" s="70">
        <v>1</v>
      </c>
      <c r="F153" s="74">
        <v>15396</v>
      </c>
      <c r="G153" s="91"/>
      <c r="H153" s="72">
        <f t="shared" si="4"/>
        <v>0</v>
      </c>
      <c r="I153" s="72">
        <f t="shared" si="5"/>
        <v>0</v>
      </c>
    </row>
    <row r="154" spans="1:9" s="22" customFormat="1" ht="15">
      <c r="A154" s="87" t="s">
        <v>359</v>
      </c>
      <c r="B154" s="88">
        <v>33</v>
      </c>
      <c r="C154" s="87" t="s">
        <v>360</v>
      </c>
      <c r="D154" s="88" t="s">
        <v>5</v>
      </c>
      <c r="E154" s="110">
        <v>24</v>
      </c>
      <c r="F154" s="111">
        <v>6041.5248000000001</v>
      </c>
      <c r="G154" s="91"/>
      <c r="H154" s="90">
        <f t="shared" si="4"/>
        <v>0</v>
      </c>
      <c r="I154" s="90">
        <f t="shared" si="5"/>
        <v>0</v>
      </c>
    </row>
    <row r="155" spans="1:9" s="22" customFormat="1" ht="15">
      <c r="A155" s="87" t="s">
        <v>361</v>
      </c>
      <c r="B155" s="88">
        <v>34</v>
      </c>
      <c r="C155" s="87" t="s">
        <v>362</v>
      </c>
      <c r="D155" s="88" t="s">
        <v>5</v>
      </c>
      <c r="E155" s="110">
        <v>24</v>
      </c>
      <c r="F155" s="111">
        <v>525.42159389999995</v>
      </c>
      <c r="G155" s="91"/>
      <c r="H155" s="90">
        <f>F155*E155*G155</f>
        <v>0</v>
      </c>
      <c r="I155" s="90">
        <f t="shared" si="5"/>
        <v>0</v>
      </c>
    </row>
    <row r="156" spans="1:9" s="22" customFormat="1" ht="30.75" customHeight="1">
      <c r="A156" s="87" t="s">
        <v>363</v>
      </c>
      <c r="B156" s="88">
        <v>35</v>
      </c>
      <c r="C156" s="89" t="s">
        <v>364</v>
      </c>
      <c r="D156" s="88" t="s">
        <v>5</v>
      </c>
      <c r="E156" s="110">
        <v>2</v>
      </c>
      <c r="F156" s="111">
        <v>6013.1582412999996</v>
      </c>
      <c r="G156" s="91"/>
      <c r="H156" s="90">
        <f>F156*E156*G156</f>
        <v>0</v>
      </c>
      <c r="I156" s="90">
        <f t="shared" si="5"/>
        <v>0</v>
      </c>
    </row>
    <row r="157" spans="1:9" ht="15">
      <c r="G157" s="67" t="s">
        <v>365</v>
      </c>
      <c r="H157" s="51">
        <f>SUM(H5:H156)</f>
        <v>0</v>
      </c>
      <c r="I157" s="51">
        <f>SUM(I5:I156)</f>
        <v>0</v>
      </c>
    </row>
    <row r="159" spans="1:9" ht="15">
      <c r="A159" s="16" t="s">
        <v>381</v>
      </c>
      <c r="B159" s="7"/>
      <c r="C159" s="6"/>
      <c r="D159" s="7"/>
      <c r="E159" s="7"/>
      <c r="F159" s="6"/>
      <c r="G159" s="6"/>
      <c r="H159" s="6"/>
      <c r="I159" s="6"/>
    </row>
    <row r="161" spans="1:9" s="93" customFormat="1" ht="30" customHeight="1">
      <c r="A161" s="12" t="s">
        <v>0</v>
      </c>
      <c r="B161" s="14" t="s">
        <v>1</v>
      </c>
      <c r="C161" s="13" t="s">
        <v>2</v>
      </c>
      <c r="D161" s="14" t="s">
        <v>371</v>
      </c>
      <c r="E161" s="14" t="s">
        <v>370</v>
      </c>
      <c r="F161" s="13" t="s">
        <v>952</v>
      </c>
      <c r="G161" s="13" t="s">
        <v>367</v>
      </c>
      <c r="H161" s="13" t="s">
        <v>368</v>
      </c>
      <c r="I161" s="13" t="s">
        <v>369</v>
      </c>
    </row>
    <row r="162" spans="1:9">
      <c r="A162" t="s">
        <v>954</v>
      </c>
      <c r="B162" s="5" t="s">
        <v>374</v>
      </c>
      <c r="C162" t="s">
        <v>375</v>
      </c>
      <c r="D162" s="5" t="s">
        <v>5</v>
      </c>
      <c r="E162" s="5">
        <v>156</v>
      </c>
      <c r="F162" s="10">
        <v>70500</v>
      </c>
      <c r="G162" s="60"/>
      <c r="H162" s="15">
        <f>F162*E162*G162</f>
        <v>0</v>
      </c>
      <c r="I162" s="15">
        <f t="shared" ref="I162:I169" si="6">H162*4</f>
        <v>0</v>
      </c>
    </row>
    <row r="163" spans="1:9">
      <c r="A163" t="s">
        <v>955</v>
      </c>
      <c r="B163" s="5" t="s">
        <v>373</v>
      </c>
      <c r="C163" t="s">
        <v>956</v>
      </c>
      <c r="D163" s="5" t="s">
        <v>5</v>
      </c>
      <c r="E163" s="5">
        <v>156</v>
      </c>
      <c r="F163" s="10">
        <v>66578</v>
      </c>
      <c r="G163" s="60"/>
      <c r="H163" s="15">
        <f t="shared" ref="H163:H169" si="7">F163*E163*G163</f>
        <v>0</v>
      </c>
      <c r="I163" s="15">
        <f t="shared" si="6"/>
        <v>0</v>
      </c>
    </row>
    <row r="164" spans="1:9">
      <c r="A164" t="s">
        <v>957</v>
      </c>
      <c r="B164" s="5" t="s">
        <v>373</v>
      </c>
      <c r="C164" t="s">
        <v>958</v>
      </c>
      <c r="D164" s="5" t="s">
        <v>5</v>
      </c>
      <c r="E164" s="5">
        <v>159</v>
      </c>
      <c r="F164" s="10">
        <v>15000</v>
      </c>
      <c r="G164" s="60"/>
      <c r="H164" s="15">
        <f t="shared" si="7"/>
        <v>0</v>
      </c>
      <c r="I164" s="15">
        <f t="shared" si="6"/>
        <v>0</v>
      </c>
    </row>
    <row r="165" spans="1:9">
      <c r="A165" t="s">
        <v>959</v>
      </c>
      <c r="B165" s="5" t="s">
        <v>374</v>
      </c>
      <c r="C165" t="s">
        <v>960</v>
      </c>
      <c r="D165" s="5" t="s">
        <v>5</v>
      </c>
      <c r="E165" s="5">
        <v>100</v>
      </c>
      <c r="F165" s="10">
        <v>13873</v>
      </c>
      <c r="G165" s="60"/>
      <c r="H165" s="15">
        <f t="shared" si="7"/>
        <v>0</v>
      </c>
      <c r="I165" s="15">
        <f t="shared" si="6"/>
        <v>0</v>
      </c>
    </row>
    <row r="166" spans="1:9">
      <c r="A166" t="s">
        <v>961</v>
      </c>
      <c r="B166" s="5" t="s">
        <v>373</v>
      </c>
      <c r="C166" t="s">
        <v>962</v>
      </c>
      <c r="D166" s="5" t="s">
        <v>5</v>
      </c>
      <c r="E166" s="5">
        <v>40</v>
      </c>
      <c r="F166" s="10">
        <v>3597</v>
      </c>
      <c r="G166" s="60"/>
      <c r="H166" s="15">
        <f t="shared" si="7"/>
        <v>0</v>
      </c>
      <c r="I166" s="15">
        <f t="shared" si="6"/>
        <v>0</v>
      </c>
    </row>
    <row r="167" spans="1:9">
      <c r="A167" t="s">
        <v>963</v>
      </c>
      <c r="B167" s="5" t="s">
        <v>374</v>
      </c>
      <c r="C167" t="s">
        <v>376</v>
      </c>
      <c r="D167" s="5" t="s">
        <v>5</v>
      </c>
      <c r="E167" s="5">
        <v>156</v>
      </c>
      <c r="F167" s="10">
        <v>225000</v>
      </c>
      <c r="G167" s="60"/>
      <c r="H167" s="15">
        <f t="shared" si="7"/>
        <v>0</v>
      </c>
      <c r="I167" s="15">
        <f t="shared" si="6"/>
        <v>0</v>
      </c>
    </row>
    <row r="168" spans="1:9">
      <c r="A168" t="s">
        <v>964</v>
      </c>
      <c r="B168" s="5" t="s">
        <v>374</v>
      </c>
      <c r="C168" t="s">
        <v>377</v>
      </c>
      <c r="D168" s="5" t="s">
        <v>5</v>
      </c>
      <c r="E168" s="5">
        <v>2</v>
      </c>
      <c r="F168" s="10">
        <v>7500</v>
      </c>
      <c r="G168" s="60"/>
      <c r="H168" s="15">
        <f t="shared" si="7"/>
        <v>0</v>
      </c>
      <c r="I168" s="15">
        <f t="shared" si="6"/>
        <v>0</v>
      </c>
    </row>
    <row r="169" spans="1:9">
      <c r="A169" s="69" t="s">
        <v>965</v>
      </c>
      <c r="B169" s="70" t="s">
        <v>374</v>
      </c>
      <c r="C169" s="69" t="s">
        <v>378</v>
      </c>
      <c r="D169" s="70" t="s">
        <v>5</v>
      </c>
      <c r="E169" s="70">
        <v>2</v>
      </c>
      <c r="F169" s="71">
        <v>7500</v>
      </c>
      <c r="G169" s="91"/>
      <c r="H169" s="72">
        <f t="shared" si="7"/>
        <v>0</v>
      </c>
      <c r="I169" s="72">
        <f t="shared" si="6"/>
        <v>0</v>
      </c>
    </row>
    <row r="170" spans="1:9" ht="15">
      <c r="G170" s="67" t="s">
        <v>365</v>
      </c>
      <c r="H170" s="51">
        <f>SUM(H162:H169)</f>
        <v>0</v>
      </c>
      <c r="I170" s="51">
        <f>SUM(I162:I169)</f>
        <v>0</v>
      </c>
    </row>
    <row r="171" spans="1:9">
      <c r="G171" s="68" t="s">
        <v>379</v>
      </c>
      <c r="H171" s="52">
        <f>SUMIF($B$162:$B$169,"A",$H$162:$H$169)</f>
        <v>0</v>
      </c>
      <c r="I171" s="52">
        <f>H171*4</f>
        <v>0</v>
      </c>
    </row>
    <row r="172" spans="1:9">
      <c r="G172" s="68" t="s">
        <v>380</v>
      </c>
      <c r="H172" s="52">
        <f>SUMIF($B$162:$B$169,"B",$H$162:$H$169)</f>
        <v>0</v>
      </c>
      <c r="I172" s="52">
        <f>H172*4</f>
        <v>0</v>
      </c>
    </row>
  </sheetData>
  <sheetProtection algorithmName="SHA-512" hashValue="GtmdlaMNDzVAoyHdyq7o9CuJ56hXB5f5OtbGbuIgtvmswFwkiOmxz9/QPek8KdyZh4BLlSavzp/6bip9sGxx7g==" saltValue="qEmTFTA0nxu1QXu3JaqvOw==" spinCount="100000" sheet="1" selectLockedCells="1"/>
  <pageMargins left="0.7" right="0.7" top="0.75" bottom="0.75" header="0.3" footer="0.3"/>
  <ignoredErrors>
    <ignoredError sqref="I17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156-B257-4A13-858C-6C900EED7834}">
  <sheetPr>
    <tabColor theme="5" tint="-0.249977111117893"/>
  </sheetPr>
  <dimension ref="A2:J215"/>
  <sheetViews>
    <sheetView topLeftCell="B1" zoomScale="60" zoomScaleNormal="60" workbookViewId="0">
      <selection activeCell="G6" sqref="G6"/>
    </sheetView>
  </sheetViews>
  <sheetFormatPr defaultColWidth="9.125" defaultRowHeight="14.25"/>
  <cols>
    <col min="1" max="1" width="114.75" style="8" customWidth="1"/>
    <col min="2" max="2" width="10.875" style="9" customWidth="1"/>
    <col min="3" max="3" width="255.75" style="8" bestFit="1" customWidth="1"/>
    <col min="4" max="5" width="11.625" style="9" customWidth="1"/>
    <col min="6" max="7" width="15.875" style="8" customWidth="1"/>
    <col min="8" max="9" width="25.75" style="8" customWidth="1"/>
    <col min="10" max="16384" width="9.125" style="8"/>
  </cols>
  <sheetData>
    <row r="2" spans="1:9" s="22" customFormat="1" ht="15">
      <c r="A2" s="37" t="s">
        <v>844</v>
      </c>
      <c r="B2" s="38"/>
      <c r="C2" s="39"/>
      <c r="D2" s="38"/>
      <c r="E2" s="38"/>
      <c r="F2" s="39"/>
      <c r="G2" s="39"/>
      <c r="H2" s="39"/>
      <c r="I2" s="39"/>
    </row>
    <row r="4" spans="1:9" s="92" customFormat="1" ht="30" customHeight="1">
      <c r="A4" s="12" t="s">
        <v>0</v>
      </c>
      <c r="B4" s="14" t="s">
        <v>1</v>
      </c>
      <c r="C4" s="13" t="s">
        <v>2</v>
      </c>
      <c r="D4" s="14" t="s">
        <v>371</v>
      </c>
      <c r="E4" s="14" t="s">
        <v>370</v>
      </c>
      <c r="F4" s="13" t="s">
        <v>842</v>
      </c>
      <c r="G4" s="13" t="s">
        <v>367</v>
      </c>
      <c r="H4" s="13" t="s">
        <v>368</v>
      </c>
      <c r="I4" s="13" t="s">
        <v>369</v>
      </c>
    </row>
    <row r="5" spans="1:9" s="22" customFormat="1" ht="15">
      <c r="A5" s="94" t="s">
        <v>391</v>
      </c>
      <c r="B5" s="95">
        <v>36</v>
      </c>
      <c r="C5" s="94" t="s">
        <v>392</v>
      </c>
      <c r="D5" s="95" t="s">
        <v>393</v>
      </c>
      <c r="E5" s="95"/>
      <c r="F5" s="96"/>
      <c r="G5" s="31"/>
      <c r="H5" s="97"/>
      <c r="I5" s="97"/>
    </row>
    <row r="6" spans="1:9">
      <c r="A6" s="30" t="s">
        <v>394</v>
      </c>
      <c r="B6" s="29" t="s">
        <v>395</v>
      </c>
      <c r="C6" s="30" t="s">
        <v>396</v>
      </c>
      <c r="D6" s="29" t="s">
        <v>393</v>
      </c>
      <c r="E6" s="29">
        <v>1</v>
      </c>
      <c r="F6" s="36">
        <v>5.333333333333333</v>
      </c>
      <c r="G6" s="57"/>
      <c r="H6" s="31">
        <f t="shared" ref="H6:H68" si="0">G6*F6*E6</f>
        <v>0</v>
      </c>
      <c r="I6" s="31">
        <f t="shared" ref="I6:I68" si="1">H6*4</f>
        <v>0</v>
      </c>
    </row>
    <row r="7" spans="1:9">
      <c r="A7" s="30" t="s">
        <v>397</v>
      </c>
      <c r="B7" s="29" t="s">
        <v>398</v>
      </c>
      <c r="C7" s="30" t="s">
        <v>399</v>
      </c>
      <c r="D7" s="29" t="s">
        <v>393</v>
      </c>
      <c r="E7" s="29">
        <v>1</v>
      </c>
      <c r="F7" s="36">
        <v>5.333333333333333</v>
      </c>
      <c r="G7" s="57"/>
      <c r="H7" s="31">
        <f t="shared" si="0"/>
        <v>0</v>
      </c>
      <c r="I7" s="31">
        <f t="shared" si="1"/>
        <v>0</v>
      </c>
    </row>
    <row r="8" spans="1:9">
      <c r="A8" s="30" t="s">
        <v>400</v>
      </c>
      <c r="B8" s="29" t="s">
        <v>401</v>
      </c>
      <c r="C8" s="30" t="s">
        <v>402</v>
      </c>
      <c r="D8" s="29" t="s">
        <v>393</v>
      </c>
      <c r="E8" s="29">
        <v>1</v>
      </c>
      <c r="F8" s="36">
        <v>5.333333333333333</v>
      </c>
      <c r="G8" s="57"/>
      <c r="H8" s="31">
        <f t="shared" si="0"/>
        <v>0</v>
      </c>
      <c r="I8" s="31">
        <f t="shared" si="1"/>
        <v>0</v>
      </c>
    </row>
    <row r="9" spans="1:9">
      <c r="A9" s="30" t="s">
        <v>403</v>
      </c>
      <c r="B9" s="29" t="s">
        <v>404</v>
      </c>
      <c r="C9" s="30" t="s">
        <v>405</v>
      </c>
      <c r="D9" s="29" t="s">
        <v>393</v>
      </c>
      <c r="E9" s="29">
        <v>1</v>
      </c>
      <c r="F9" s="36">
        <v>5.333333333333333</v>
      </c>
      <c r="G9" s="57"/>
      <c r="H9" s="31">
        <f t="shared" si="0"/>
        <v>0</v>
      </c>
      <c r="I9" s="31">
        <f t="shared" si="1"/>
        <v>0</v>
      </c>
    </row>
    <row r="10" spans="1:9">
      <c r="A10" s="30" t="s">
        <v>406</v>
      </c>
      <c r="B10" s="29" t="s">
        <v>407</v>
      </c>
      <c r="C10" s="30" t="s">
        <v>408</v>
      </c>
      <c r="D10" s="29" t="s">
        <v>393</v>
      </c>
      <c r="E10" s="29">
        <v>1</v>
      </c>
      <c r="F10" s="36">
        <v>5.333333333333333</v>
      </c>
      <c r="G10" s="57"/>
      <c r="H10" s="31">
        <f t="shared" si="0"/>
        <v>0</v>
      </c>
      <c r="I10" s="31">
        <f t="shared" si="1"/>
        <v>0</v>
      </c>
    </row>
    <row r="11" spans="1:9">
      <c r="A11" s="76" t="s">
        <v>409</v>
      </c>
      <c r="B11" s="77" t="s">
        <v>410</v>
      </c>
      <c r="C11" s="76" t="s">
        <v>411</v>
      </c>
      <c r="D11" s="77" t="s">
        <v>393</v>
      </c>
      <c r="E11" s="77">
        <v>1</v>
      </c>
      <c r="F11" s="79">
        <v>5.333333333333333</v>
      </c>
      <c r="G11" s="80"/>
      <c r="H11" s="81">
        <f t="shared" si="0"/>
        <v>0</v>
      </c>
      <c r="I11" s="81">
        <f t="shared" si="1"/>
        <v>0</v>
      </c>
    </row>
    <row r="12" spans="1:9" s="22" customFormat="1" ht="15">
      <c r="A12" s="94" t="s">
        <v>412</v>
      </c>
      <c r="B12" s="95">
        <v>37</v>
      </c>
      <c r="C12" s="94" t="s">
        <v>413</v>
      </c>
      <c r="D12" s="95" t="s">
        <v>393</v>
      </c>
      <c r="E12" s="95"/>
      <c r="F12" s="96"/>
      <c r="G12" s="31"/>
      <c r="H12" s="97"/>
      <c r="I12" s="97"/>
    </row>
    <row r="13" spans="1:9">
      <c r="A13" s="30" t="s">
        <v>414</v>
      </c>
      <c r="B13" s="29" t="s">
        <v>415</v>
      </c>
      <c r="C13" s="30" t="s">
        <v>416</v>
      </c>
      <c r="D13" s="29" t="s">
        <v>393</v>
      </c>
      <c r="E13" s="29">
        <v>1</v>
      </c>
      <c r="F13" s="36">
        <v>3.5714285714285716</v>
      </c>
      <c r="G13" s="57"/>
      <c r="H13" s="31">
        <f t="shared" si="0"/>
        <v>0</v>
      </c>
      <c r="I13" s="31">
        <f t="shared" si="1"/>
        <v>0</v>
      </c>
    </row>
    <row r="14" spans="1:9">
      <c r="A14" s="30" t="s">
        <v>414</v>
      </c>
      <c r="B14" s="29" t="s">
        <v>417</v>
      </c>
      <c r="C14" s="30" t="s">
        <v>418</v>
      </c>
      <c r="D14" s="29" t="s">
        <v>393</v>
      </c>
      <c r="E14" s="29">
        <v>1</v>
      </c>
      <c r="F14" s="36">
        <v>3.5714285714285716</v>
      </c>
      <c r="G14" s="57"/>
      <c r="H14" s="31">
        <f t="shared" si="0"/>
        <v>0</v>
      </c>
      <c r="I14" s="31">
        <f t="shared" si="1"/>
        <v>0</v>
      </c>
    </row>
    <row r="15" spans="1:9">
      <c r="A15" s="30" t="s">
        <v>414</v>
      </c>
      <c r="B15" s="29" t="s">
        <v>419</v>
      </c>
      <c r="C15" s="30" t="s">
        <v>420</v>
      </c>
      <c r="D15" s="29" t="s">
        <v>393</v>
      </c>
      <c r="E15" s="29">
        <v>1</v>
      </c>
      <c r="F15" s="36">
        <v>3.5714285714285716</v>
      </c>
      <c r="G15" s="57"/>
      <c r="H15" s="31">
        <f t="shared" si="0"/>
        <v>0</v>
      </c>
      <c r="I15" s="31">
        <f t="shared" si="1"/>
        <v>0</v>
      </c>
    </row>
    <row r="16" spans="1:9">
      <c r="A16" s="30" t="s">
        <v>414</v>
      </c>
      <c r="B16" s="29" t="s">
        <v>421</v>
      </c>
      <c r="C16" s="30" t="s">
        <v>422</v>
      </c>
      <c r="D16" s="29" t="s">
        <v>393</v>
      </c>
      <c r="E16" s="29">
        <v>1</v>
      </c>
      <c r="F16" s="36">
        <v>3.5714285714285716</v>
      </c>
      <c r="G16" s="57"/>
      <c r="H16" s="31">
        <f t="shared" si="0"/>
        <v>0</v>
      </c>
      <c r="I16" s="31">
        <f t="shared" si="1"/>
        <v>0</v>
      </c>
    </row>
    <row r="17" spans="1:9">
      <c r="A17" s="30" t="s">
        <v>414</v>
      </c>
      <c r="B17" s="29" t="s">
        <v>423</v>
      </c>
      <c r="C17" s="30" t="s">
        <v>424</v>
      </c>
      <c r="D17" s="29" t="s">
        <v>393</v>
      </c>
      <c r="E17" s="29">
        <v>1</v>
      </c>
      <c r="F17" s="36">
        <v>3.5714285714285716</v>
      </c>
      <c r="G17" s="57"/>
      <c r="H17" s="31">
        <f t="shared" si="0"/>
        <v>0</v>
      </c>
      <c r="I17" s="31">
        <f t="shared" si="1"/>
        <v>0</v>
      </c>
    </row>
    <row r="18" spans="1:9">
      <c r="A18" s="30" t="s">
        <v>414</v>
      </c>
      <c r="B18" s="29" t="s">
        <v>425</v>
      </c>
      <c r="C18" s="30" t="s">
        <v>426</v>
      </c>
      <c r="D18" s="29" t="s">
        <v>393</v>
      </c>
      <c r="E18" s="29">
        <v>1</v>
      </c>
      <c r="F18" s="36">
        <v>3.5714285714285716</v>
      </c>
      <c r="G18" s="57"/>
      <c r="H18" s="31">
        <f t="shared" si="0"/>
        <v>0</v>
      </c>
      <c r="I18" s="31">
        <f t="shared" si="1"/>
        <v>0</v>
      </c>
    </row>
    <row r="19" spans="1:9">
      <c r="A19" s="76" t="s">
        <v>414</v>
      </c>
      <c r="B19" s="77" t="s">
        <v>427</v>
      </c>
      <c r="C19" s="76" t="s">
        <v>428</v>
      </c>
      <c r="D19" s="77" t="s">
        <v>393</v>
      </c>
      <c r="E19" s="77">
        <v>1</v>
      </c>
      <c r="F19" s="79">
        <v>3.5714285714285716</v>
      </c>
      <c r="G19" s="80"/>
      <c r="H19" s="81">
        <f t="shared" si="0"/>
        <v>0</v>
      </c>
      <c r="I19" s="81">
        <f t="shared" si="1"/>
        <v>0</v>
      </c>
    </row>
    <row r="20" spans="1:9" s="22" customFormat="1" ht="15">
      <c r="A20" s="94" t="s">
        <v>429</v>
      </c>
      <c r="B20" s="95">
        <v>101</v>
      </c>
      <c r="C20" s="94" t="s">
        <v>430</v>
      </c>
      <c r="D20" s="95" t="s">
        <v>393</v>
      </c>
      <c r="E20" s="95"/>
      <c r="F20" s="96"/>
      <c r="G20" s="31"/>
      <c r="H20" s="97"/>
      <c r="I20" s="97"/>
    </row>
    <row r="21" spans="1:9">
      <c r="A21" s="30" t="s">
        <v>431</v>
      </c>
      <c r="B21" s="29" t="s">
        <v>304</v>
      </c>
      <c r="C21" s="30" t="s">
        <v>432</v>
      </c>
      <c r="D21" s="29" t="s">
        <v>393</v>
      </c>
      <c r="E21" s="29">
        <v>1</v>
      </c>
      <c r="F21" s="36">
        <v>2.0833333333333335</v>
      </c>
      <c r="G21" s="57"/>
      <c r="H21" s="31">
        <f t="shared" si="0"/>
        <v>0</v>
      </c>
      <c r="I21" s="31">
        <f t="shared" si="1"/>
        <v>0</v>
      </c>
    </row>
    <row r="22" spans="1:9">
      <c r="A22" s="30" t="s">
        <v>433</v>
      </c>
      <c r="B22" s="29" t="s">
        <v>434</v>
      </c>
      <c r="C22" s="30" t="s">
        <v>435</v>
      </c>
      <c r="D22" s="29" t="s">
        <v>393</v>
      </c>
      <c r="E22" s="29">
        <v>1</v>
      </c>
      <c r="F22" s="36">
        <v>2.0833333333333335</v>
      </c>
      <c r="G22" s="57"/>
      <c r="H22" s="31">
        <f t="shared" si="0"/>
        <v>0</v>
      </c>
      <c r="I22" s="31">
        <f t="shared" si="1"/>
        <v>0</v>
      </c>
    </row>
    <row r="23" spans="1:9">
      <c r="A23" s="30" t="s">
        <v>436</v>
      </c>
      <c r="B23" s="29" t="s">
        <v>307</v>
      </c>
      <c r="C23" s="30" t="s">
        <v>437</v>
      </c>
      <c r="D23" s="29" t="s">
        <v>393</v>
      </c>
      <c r="E23" s="29">
        <v>1</v>
      </c>
      <c r="F23" s="36">
        <v>2.0833333333333335</v>
      </c>
      <c r="G23" s="57"/>
      <c r="H23" s="31">
        <f t="shared" si="0"/>
        <v>0</v>
      </c>
      <c r="I23" s="31">
        <f t="shared" si="1"/>
        <v>0</v>
      </c>
    </row>
    <row r="24" spans="1:9">
      <c r="A24" s="30" t="s">
        <v>438</v>
      </c>
      <c r="B24" s="29" t="s">
        <v>439</v>
      </c>
      <c r="C24" s="30" t="s">
        <v>440</v>
      </c>
      <c r="D24" s="29" t="s">
        <v>393</v>
      </c>
      <c r="E24" s="29">
        <v>1</v>
      </c>
      <c r="F24" s="36">
        <v>2.0833333333333335</v>
      </c>
      <c r="G24" s="57"/>
      <c r="H24" s="31">
        <f t="shared" si="0"/>
        <v>0</v>
      </c>
      <c r="I24" s="31">
        <f t="shared" si="1"/>
        <v>0</v>
      </c>
    </row>
    <row r="25" spans="1:9">
      <c r="A25" s="30" t="s">
        <v>441</v>
      </c>
      <c r="B25" s="29" t="s">
        <v>442</v>
      </c>
      <c r="C25" s="30" t="s">
        <v>443</v>
      </c>
      <c r="D25" s="29" t="s">
        <v>393</v>
      </c>
      <c r="E25" s="29">
        <v>1</v>
      </c>
      <c r="F25" s="36">
        <v>2.0833333333333335</v>
      </c>
      <c r="G25" s="57"/>
      <c r="H25" s="31">
        <f t="shared" si="0"/>
        <v>0</v>
      </c>
      <c r="I25" s="31">
        <f t="shared" si="1"/>
        <v>0</v>
      </c>
    </row>
    <row r="26" spans="1:9">
      <c r="A26" s="30" t="s">
        <v>444</v>
      </c>
      <c r="B26" s="29" t="s">
        <v>445</v>
      </c>
      <c r="C26" s="30" t="s">
        <v>446</v>
      </c>
      <c r="D26" s="29" t="s">
        <v>393</v>
      </c>
      <c r="E26" s="29">
        <v>1</v>
      </c>
      <c r="F26" s="36">
        <v>2.0833333333333335</v>
      </c>
      <c r="G26" s="57"/>
      <c r="H26" s="31">
        <f t="shared" si="0"/>
        <v>0</v>
      </c>
      <c r="I26" s="31">
        <f t="shared" si="1"/>
        <v>0</v>
      </c>
    </row>
    <row r="27" spans="1:9">
      <c r="A27" s="30" t="s">
        <v>431</v>
      </c>
      <c r="B27" s="29" t="s">
        <v>447</v>
      </c>
      <c r="C27" s="30" t="s">
        <v>448</v>
      </c>
      <c r="D27" s="29" t="s">
        <v>393</v>
      </c>
      <c r="E27" s="29">
        <v>1</v>
      </c>
      <c r="F27" s="36">
        <v>2.0833333333333335</v>
      </c>
      <c r="G27" s="57"/>
      <c r="H27" s="31">
        <f t="shared" si="0"/>
        <v>0</v>
      </c>
      <c r="I27" s="31">
        <f t="shared" si="1"/>
        <v>0</v>
      </c>
    </row>
    <row r="28" spans="1:9">
      <c r="A28" s="30" t="s">
        <v>433</v>
      </c>
      <c r="B28" s="29" t="s">
        <v>449</v>
      </c>
      <c r="C28" s="30" t="s">
        <v>450</v>
      </c>
      <c r="D28" s="29" t="s">
        <v>393</v>
      </c>
      <c r="E28" s="29">
        <v>1</v>
      </c>
      <c r="F28" s="36">
        <v>2.0833333333333335</v>
      </c>
      <c r="G28" s="57"/>
      <c r="H28" s="31">
        <f t="shared" si="0"/>
        <v>0</v>
      </c>
      <c r="I28" s="31">
        <f t="shared" si="1"/>
        <v>0</v>
      </c>
    </row>
    <row r="29" spans="1:9">
      <c r="A29" s="30" t="s">
        <v>436</v>
      </c>
      <c r="B29" s="29" t="s">
        <v>451</v>
      </c>
      <c r="C29" s="30" t="s">
        <v>452</v>
      </c>
      <c r="D29" s="29" t="s">
        <v>393</v>
      </c>
      <c r="E29" s="29">
        <v>1</v>
      </c>
      <c r="F29" s="36">
        <v>2.0833333333333335</v>
      </c>
      <c r="G29" s="57"/>
      <c r="H29" s="31">
        <f t="shared" si="0"/>
        <v>0</v>
      </c>
      <c r="I29" s="31">
        <f t="shared" si="1"/>
        <v>0</v>
      </c>
    </row>
    <row r="30" spans="1:9">
      <c r="A30" s="30" t="s">
        <v>438</v>
      </c>
      <c r="B30" s="29" t="s">
        <v>453</v>
      </c>
      <c r="C30" s="30" t="s">
        <v>454</v>
      </c>
      <c r="D30" s="29" t="s">
        <v>393</v>
      </c>
      <c r="E30" s="29">
        <v>1</v>
      </c>
      <c r="F30" s="36">
        <v>2.0833333333333335</v>
      </c>
      <c r="G30" s="57"/>
      <c r="H30" s="31">
        <f t="shared" si="0"/>
        <v>0</v>
      </c>
      <c r="I30" s="31">
        <f t="shared" si="1"/>
        <v>0</v>
      </c>
    </row>
    <row r="31" spans="1:9">
      <c r="A31" s="30" t="s">
        <v>441</v>
      </c>
      <c r="B31" s="29" t="s">
        <v>455</v>
      </c>
      <c r="C31" s="30" t="s">
        <v>456</v>
      </c>
      <c r="D31" s="29" t="s">
        <v>393</v>
      </c>
      <c r="E31" s="29">
        <v>1</v>
      </c>
      <c r="F31" s="36">
        <v>2.0833333333333335</v>
      </c>
      <c r="G31" s="57"/>
      <c r="H31" s="31">
        <f t="shared" si="0"/>
        <v>0</v>
      </c>
      <c r="I31" s="31">
        <f t="shared" si="1"/>
        <v>0</v>
      </c>
    </row>
    <row r="32" spans="1:9">
      <c r="A32" s="76" t="s">
        <v>444</v>
      </c>
      <c r="B32" s="77" t="s">
        <v>457</v>
      </c>
      <c r="C32" s="76" t="s">
        <v>458</v>
      </c>
      <c r="D32" s="77" t="s">
        <v>393</v>
      </c>
      <c r="E32" s="77">
        <v>1</v>
      </c>
      <c r="F32" s="79">
        <v>2.0833333333333335</v>
      </c>
      <c r="G32" s="80"/>
      <c r="H32" s="81">
        <f t="shared" si="0"/>
        <v>0</v>
      </c>
      <c r="I32" s="81">
        <f t="shared" si="1"/>
        <v>0</v>
      </c>
    </row>
    <row r="33" spans="1:9" s="22" customFormat="1" ht="15">
      <c r="A33" s="94" t="s">
        <v>459</v>
      </c>
      <c r="B33" s="95">
        <v>38</v>
      </c>
      <c r="C33" s="94" t="s">
        <v>460</v>
      </c>
      <c r="D33" s="5" t="s">
        <v>393</v>
      </c>
      <c r="E33" s="5"/>
      <c r="F33"/>
      <c r="G33" s="57"/>
      <c r="H33" s="97">
        <f t="shared" si="0"/>
        <v>0</v>
      </c>
      <c r="I33" s="97">
        <f t="shared" si="1"/>
        <v>0</v>
      </c>
    </row>
    <row r="34" spans="1:9">
      <c r="A34" s="30" t="s">
        <v>461</v>
      </c>
      <c r="B34" s="29" t="s">
        <v>462</v>
      </c>
      <c r="C34" s="30" t="s">
        <v>463</v>
      </c>
      <c r="D34" s="5" t="s">
        <v>393</v>
      </c>
      <c r="E34" s="5">
        <v>1</v>
      </c>
      <c r="F34">
        <v>5</v>
      </c>
      <c r="G34" s="57"/>
      <c r="H34" s="31">
        <f t="shared" si="0"/>
        <v>0</v>
      </c>
      <c r="I34" s="31">
        <f t="shared" si="1"/>
        <v>0</v>
      </c>
    </row>
    <row r="35" spans="1:9">
      <c r="A35" s="30" t="s">
        <v>464</v>
      </c>
      <c r="B35" s="29" t="s">
        <v>465</v>
      </c>
      <c r="C35" s="30" t="s">
        <v>466</v>
      </c>
      <c r="D35" s="5" t="s">
        <v>393</v>
      </c>
      <c r="E35" s="5">
        <v>1</v>
      </c>
      <c r="F35">
        <v>5</v>
      </c>
      <c r="G35" s="57"/>
      <c r="H35" s="31">
        <f t="shared" si="0"/>
        <v>0</v>
      </c>
      <c r="I35" s="31">
        <f t="shared" si="1"/>
        <v>0</v>
      </c>
    </row>
    <row r="36" spans="1:9">
      <c r="A36" s="30" t="s">
        <v>467</v>
      </c>
      <c r="B36" s="29" t="s">
        <v>468</v>
      </c>
      <c r="C36" s="30" t="s">
        <v>469</v>
      </c>
      <c r="D36" s="5" t="s">
        <v>393</v>
      </c>
      <c r="E36" s="5">
        <v>1</v>
      </c>
      <c r="F36">
        <v>5</v>
      </c>
      <c r="G36" s="57"/>
      <c r="H36" s="31">
        <f t="shared" si="0"/>
        <v>0</v>
      </c>
      <c r="I36" s="31">
        <f t="shared" si="1"/>
        <v>0</v>
      </c>
    </row>
    <row r="37" spans="1:9">
      <c r="A37" s="30" t="s">
        <v>470</v>
      </c>
      <c r="B37" s="29" t="s">
        <v>471</v>
      </c>
      <c r="C37" s="30" t="s">
        <v>472</v>
      </c>
      <c r="D37" s="5" t="s">
        <v>393</v>
      </c>
      <c r="E37" s="5">
        <v>1</v>
      </c>
      <c r="F37">
        <v>5</v>
      </c>
      <c r="G37" s="57"/>
      <c r="H37" s="31">
        <f t="shared" si="0"/>
        <v>0</v>
      </c>
      <c r="I37" s="31">
        <f t="shared" si="1"/>
        <v>0</v>
      </c>
    </row>
    <row r="38" spans="1:9">
      <c r="A38" s="30" t="s">
        <v>473</v>
      </c>
      <c r="B38" s="29" t="s">
        <v>474</v>
      </c>
      <c r="C38" s="30" t="s">
        <v>475</v>
      </c>
      <c r="D38" s="5" t="s">
        <v>393</v>
      </c>
      <c r="E38" s="5">
        <v>1</v>
      </c>
      <c r="F38">
        <v>5</v>
      </c>
      <c r="G38" s="57"/>
      <c r="H38" s="31">
        <f t="shared" si="0"/>
        <v>0</v>
      </c>
      <c r="I38" s="31">
        <f t="shared" si="1"/>
        <v>0</v>
      </c>
    </row>
    <row r="39" spans="1:9">
      <c r="A39" s="30" t="s">
        <v>476</v>
      </c>
      <c r="B39" s="29" t="s">
        <v>477</v>
      </c>
      <c r="C39" s="30" t="s">
        <v>478</v>
      </c>
      <c r="D39" s="5" t="s">
        <v>393</v>
      </c>
      <c r="E39" s="5">
        <v>1</v>
      </c>
      <c r="F39">
        <v>5</v>
      </c>
      <c r="G39" s="57"/>
      <c r="H39" s="31">
        <f t="shared" si="0"/>
        <v>0</v>
      </c>
      <c r="I39" s="31">
        <f t="shared" si="1"/>
        <v>0</v>
      </c>
    </row>
    <row r="40" spans="1:9">
      <c r="A40" s="30" t="s">
        <v>479</v>
      </c>
      <c r="B40" s="29" t="s">
        <v>480</v>
      </c>
      <c r="C40" s="30" t="s">
        <v>481</v>
      </c>
      <c r="D40" s="5" t="s">
        <v>393</v>
      </c>
      <c r="E40" s="5">
        <v>1</v>
      </c>
      <c r="F40">
        <v>5</v>
      </c>
      <c r="G40" s="57"/>
      <c r="H40" s="31">
        <f t="shared" si="0"/>
        <v>0</v>
      </c>
      <c r="I40" s="31">
        <f t="shared" si="1"/>
        <v>0</v>
      </c>
    </row>
    <row r="41" spans="1:9">
      <c r="A41" s="30" t="s">
        <v>482</v>
      </c>
      <c r="B41" s="29" t="s">
        <v>483</v>
      </c>
      <c r="C41" s="30" t="s">
        <v>484</v>
      </c>
      <c r="D41" s="5" t="s">
        <v>393</v>
      </c>
      <c r="E41" s="5">
        <v>1</v>
      </c>
      <c r="F41">
        <v>5</v>
      </c>
      <c r="G41" s="57"/>
      <c r="H41" s="31">
        <f t="shared" si="0"/>
        <v>0</v>
      </c>
      <c r="I41" s="31">
        <f t="shared" si="1"/>
        <v>0</v>
      </c>
    </row>
    <row r="42" spans="1:9">
      <c r="A42" s="30" t="s">
        <v>485</v>
      </c>
      <c r="B42" s="29" t="s">
        <v>486</v>
      </c>
      <c r="C42" s="30" t="s">
        <v>487</v>
      </c>
      <c r="D42" s="5" t="s">
        <v>393</v>
      </c>
      <c r="E42" s="5">
        <v>1</v>
      </c>
      <c r="F42">
        <v>5</v>
      </c>
      <c r="G42" s="57"/>
      <c r="H42" s="31">
        <f t="shared" si="0"/>
        <v>0</v>
      </c>
      <c r="I42" s="31">
        <f t="shared" si="1"/>
        <v>0</v>
      </c>
    </row>
    <row r="43" spans="1:9">
      <c r="A43" s="30" t="s">
        <v>461</v>
      </c>
      <c r="B43" s="29" t="s">
        <v>488</v>
      </c>
      <c r="C43" s="30" t="s">
        <v>489</v>
      </c>
      <c r="D43" s="5" t="s">
        <v>393</v>
      </c>
      <c r="E43" s="5">
        <v>1</v>
      </c>
      <c r="F43">
        <v>5</v>
      </c>
      <c r="G43" s="57"/>
      <c r="H43" s="31">
        <f t="shared" si="0"/>
        <v>0</v>
      </c>
      <c r="I43" s="31">
        <f t="shared" si="1"/>
        <v>0</v>
      </c>
    </row>
    <row r="44" spans="1:9">
      <c r="A44" s="30" t="s">
        <v>464</v>
      </c>
      <c r="B44" s="29" t="s">
        <v>490</v>
      </c>
      <c r="C44" s="30" t="s">
        <v>491</v>
      </c>
      <c r="D44" s="5" t="s">
        <v>393</v>
      </c>
      <c r="E44" s="5">
        <v>1</v>
      </c>
      <c r="F44">
        <v>5</v>
      </c>
      <c r="G44" s="57"/>
      <c r="H44" s="31">
        <f t="shared" si="0"/>
        <v>0</v>
      </c>
      <c r="I44" s="31">
        <f t="shared" si="1"/>
        <v>0</v>
      </c>
    </row>
    <row r="45" spans="1:9">
      <c r="A45" s="30" t="s">
        <v>467</v>
      </c>
      <c r="B45" s="29" t="s">
        <v>492</v>
      </c>
      <c r="C45" s="30" t="s">
        <v>493</v>
      </c>
      <c r="D45" s="5" t="s">
        <v>393</v>
      </c>
      <c r="E45" s="5">
        <v>1</v>
      </c>
      <c r="F45">
        <v>5</v>
      </c>
      <c r="G45" s="57"/>
      <c r="H45" s="31">
        <f t="shared" si="0"/>
        <v>0</v>
      </c>
      <c r="I45" s="31">
        <f t="shared" si="1"/>
        <v>0</v>
      </c>
    </row>
    <row r="46" spans="1:9">
      <c r="A46" s="30" t="s">
        <v>470</v>
      </c>
      <c r="B46" s="29" t="s">
        <v>494</v>
      </c>
      <c r="C46" s="30" t="s">
        <v>495</v>
      </c>
      <c r="D46" s="5" t="s">
        <v>393</v>
      </c>
      <c r="E46" s="5">
        <v>1</v>
      </c>
      <c r="F46">
        <v>5</v>
      </c>
      <c r="G46" s="57"/>
      <c r="H46" s="31">
        <f t="shared" si="0"/>
        <v>0</v>
      </c>
      <c r="I46" s="31">
        <f t="shared" si="1"/>
        <v>0</v>
      </c>
    </row>
    <row r="47" spans="1:9">
      <c r="A47" s="30" t="s">
        <v>496</v>
      </c>
      <c r="B47" s="29" t="s">
        <v>497</v>
      </c>
      <c r="C47" s="30" t="s">
        <v>498</v>
      </c>
      <c r="D47" s="5" t="s">
        <v>393</v>
      </c>
      <c r="E47" s="5">
        <v>1</v>
      </c>
      <c r="F47">
        <v>5</v>
      </c>
      <c r="G47" s="57"/>
      <c r="H47" s="31">
        <f t="shared" si="0"/>
        <v>0</v>
      </c>
      <c r="I47" s="31">
        <f t="shared" si="1"/>
        <v>0</v>
      </c>
    </row>
    <row r="48" spans="1:9">
      <c r="A48" s="30" t="s">
        <v>499</v>
      </c>
      <c r="B48" s="29" t="s">
        <v>500</v>
      </c>
      <c r="C48" s="30" t="s">
        <v>501</v>
      </c>
      <c r="D48" s="5" t="s">
        <v>393</v>
      </c>
      <c r="E48" s="5">
        <v>1</v>
      </c>
      <c r="F48">
        <v>5</v>
      </c>
      <c r="G48" s="57"/>
      <c r="H48" s="31">
        <f t="shared" si="0"/>
        <v>0</v>
      </c>
      <c r="I48" s="31">
        <f t="shared" si="1"/>
        <v>0</v>
      </c>
    </row>
    <row r="49" spans="1:9">
      <c r="A49" s="30" t="s">
        <v>502</v>
      </c>
      <c r="B49" s="29" t="s">
        <v>503</v>
      </c>
      <c r="C49" s="30" t="s">
        <v>504</v>
      </c>
      <c r="D49" s="5" t="s">
        <v>393</v>
      </c>
      <c r="E49" s="5">
        <v>1</v>
      </c>
      <c r="F49">
        <v>5</v>
      </c>
      <c r="G49" s="57"/>
      <c r="H49" s="31">
        <f t="shared" si="0"/>
        <v>0</v>
      </c>
      <c r="I49" s="31">
        <f t="shared" si="1"/>
        <v>0</v>
      </c>
    </row>
    <row r="50" spans="1:9">
      <c r="A50" s="30" t="s">
        <v>505</v>
      </c>
      <c r="B50" s="29" t="s">
        <v>506</v>
      </c>
      <c r="C50" s="30" t="s">
        <v>507</v>
      </c>
      <c r="D50" s="5" t="s">
        <v>393</v>
      </c>
      <c r="E50" s="5">
        <v>1</v>
      </c>
      <c r="F50">
        <v>5</v>
      </c>
      <c r="G50" s="57"/>
      <c r="H50" s="31">
        <f t="shared" si="0"/>
        <v>0</v>
      </c>
      <c r="I50" s="31">
        <f t="shared" si="1"/>
        <v>0</v>
      </c>
    </row>
    <row r="51" spans="1:9">
      <c r="A51" s="30" t="s">
        <v>461</v>
      </c>
      <c r="B51" s="29" t="s">
        <v>508</v>
      </c>
      <c r="C51" s="30" t="s">
        <v>509</v>
      </c>
      <c r="D51" s="5" t="s">
        <v>393</v>
      </c>
      <c r="E51" s="5">
        <v>1</v>
      </c>
      <c r="F51">
        <v>5</v>
      </c>
      <c r="G51" s="57"/>
      <c r="H51" s="31">
        <f t="shared" si="0"/>
        <v>0</v>
      </c>
      <c r="I51" s="31">
        <f t="shared" si="1"/>
        <v>0</v>
      </c>
    </row>
    <row r="52" spans="1:9">
      <c r="A52" s="30" t="s">
        <v>464</v>
      </c>
      <c r="B52" s="29" t="s">
        <v>510</v>
      </c>
      <c r="C52" s="30" t="s">
        <v>511</v>
      </c>
      <c r="D52" s="5" t="s">
        <v>393</v>
      </c>
      <c r="E52" s="5">
        <v>1</v>
      </c>
      <c r="F52">
        <v>5</v>
      </c>
      <c r="G52" s="57"/>
      <c r="H52" s="31">
        <f t="shared" si="0"/>
        <v>0</v>
      </c>
      <c r="I52" s="31">
        <f t="shared" si="1"/>
        <v>0</v>
      </c>
    </row>
    <row r="53" spans="1:9">
      <c r="A53" s="30" t="s">
        <v>467</v>
      </c>
      <c r="B53" s="29" t="s">
        <v>512</v>
      </c>
      <c r="C53" s="30" t="s">
        <v>513</v>
      </c>
      <c r="D53" s="5" t="s">
        <v>393</v>
      </c>
      <c r="E53" s="5">
        <v>1</v>
      </c>
      <c r="F53">
        <v>5</v>
      </c>
      <c r="G53" s="57"/>
      <c r="H53" s="31">
        <f t="shared" si="0"/>
        <v>0</v>
      </c>
      <c r="I53" s="31">
        <f t="shared" si="1"/>
        <v>0</v>
      </c>
    </row>
    <row r="54" spans="1:9">
      <c r="A54" s="30" t="s">
        <v>470</v>
      </c>
      <c r="B54" s="29" t="s">
        <v>514</v>
      </c>
      <c r="C54" s="30" t="s">
        <v>515</v>
      </c>
      <c r="D54" s="5" t="s">
        <v>393</v>
      </c>
      <c r="E54" s="5">
        <v>1</v>
      </c>
      <c r="F54">
        <v>5</v>
      </c>
      <c r="G54" s="57"/>
      <c r="H54" s="31">
        <f t="shared" si="0"/>
        <v>0</v>
      </c>
      <c r="I54" s="31">
        <f t="shared" si="1"/>
        <v>0</v>
      </c>
    </row>
    <row r="55" spans="1:9">
      <c r="A55" s="30" t="s">
        <v>473</v>
      </c>
      <c r="B55" s="29" t="s">
        <v>516</v>
      </c>
      <c r="C55" s="30" t="s">
        <v>517</v>
      </c>
      <c r="D55" s="5" t="s">
        <v>393</v>
      </c>
      <c r="E55" s="5">
        <v>1</v>
      </c>
      <c r="F55">
        <v>5</v>
      </c>
      <c r="G55" s="57"/>
      <c r="H55" s="31">
        <f t="shared" si="0"/>
        <v>0</v>
      </c>
      <c r="I55" s="31">
        <f t="shared" si="1"/>
        <v>0</v>
      </c>
    </row>
    <row r="56" spans="1:9">
      <c r="A56" s="30" t="s">
        <v>518</v>
      </c>
      <c r="B56" s="29" t="s">
        <v>519</v>
      </c>
      <c r="C56" s="30" t="s">
        <v>520</v>
      </c>
      <c r="D56" s="5" t="s">
        <v>393</v>
      </c>
      <c r="E56" s="5">
        <v>1</v>
      </c>
      <c r="F56">
        <v>5</v>
      </c>
      <c r="G56" s="57"/>
      <c r="H56" s="31">
        <f t="shared" si="0"/>
        <v>0</v>
      </c>
      <c r="I56" s="31">
        <f t="shared" si="1"/>
        <v>0</v>
      </c>
    </row>
    <row r="57" spans="1:9">
      <c r="A57" s="30" t="s">
        <v>521</v>
      </c>
      <c r="B57" s="29" t="s">
        <v>522</v>
      </c>
      <c r="C57" s="30" t="s">
        <v>523</v>
      </c>
      <c r="D57" s="5" t="s">
        <v>393</v>
      </c>
      <c r="E57" s="5">
        <v>1</v>
      </c>
      <c r="F57">
        <v>5</v>
      </c>
      <c r="G57" s="57"/>
      <c r="H57" s="31">
        <f t="shared" si="0"/>
        <v>0</v>
      </c>
      <c r="I57" s="31">
        <f t="shared" si="1"/>
        <v>0</v>
      </c>
    </row>
    <row r="58" spans="1:9">
      <c r="A58" s="76" t="s">
        <v>524</v>
      </c>
      <c r="B58" s="77" t="s">
        <v>525</v>
      </c>
      <c r="C58" s="76" t="s">
        <v>526</v>
      </c>
      <c r="D58" s="70" t="s">
        <v>393</v>
      </c>
      <c r="E58" s="70">
        <v>1</v>
      </c>
      <c r="F58" s="69">
        <v>5</v>
      </c>
      <c r="G58" s="80"/>
      <c r="H58" s="81">
        <f t="shared" si="0"/>
        <v>0</v>
      </c>
      <c r="I58" s="81">
        <f t="shared" si="1"/>
        <v>0</v>
      </c>
    </row>
    <row r="59" spans="1:9" s="22" customFormat="1" ht="15">
      <c r="A59" s="94" t="s">
        <v>527</v>
      </c>
      <c r="B59" s="95">
        <v>39</v>
      </c>
      <c r="C59" s="94" t="s">
        <v>527</v>
      </c>
      <c r="D59" s="95" t="s">
        <v>393</v>
      </c>
      <c r="E59" s="95"/>
      <c r="F59" s="96"/>
      <c r="G59" s="31"/>
      <c r="H59" s="97"/>
      <c r="I59" s="97"/>
    </row>
    <row r="60" spans="1:9">
      <c r="A60" s="30" t="s">
        <v>528</v>
      </c>
      <c r="B60" s="29" t="s">
        <v>529</v>
      </c>
      <c r="C60" s="30" t="s">
        <v>530</v>
      </c>
      <c r="D60" s="29" t="s">
        <v>393</v>
      </c>
      <c r="E60" s="29">
        <v>2</v>
      </c>
      <c r="F60" s="36">
        <v>5047</v>
      </c>
      <c r="G60" s="57"/>
      <c r="H60" s="31">
        <f t="shared" si="0"/>
        <v>0</v>
      </c>
      <c r="I60" s="31">
        <f t="shared" si="1"/>
        <v>0</v>
      </c>
    </row>
    <row r="61" spans="1:9">
      <c r="A61" s="30" t="s">
        <v>531</v>
      </c>
      <c r="B61" s="29" t="s">
        <v>532</v>
      </c>
      <c r="C61" s="30" t="s">
        <v>533</v>
      </c>
      <c r="D61" s="29" t="s">
        <v>393</v>
      </c>
      <c r="E61" s="29">
        <v>1</v>
      </c>
      <c r="F61" s="36">
        <v>1029</v>
      </c>
      <c r="G61" s="57"/>
      <c r="H61" s="31">
        <f t="shared" si="0"/>
        <v>0</v>
      </c>
      <c r="I61" s="31">
        <f t="shared" si="1"/>
        <v>0</v>
      </c>
    </row>
    <row r="62" spans="1:9">
      <c r="A62" s="30" t="s">
        <v>534</v>
      </c>
      <c r="B62" s="29" t="s">
        <v>535</v>
      </c>
      <c r="C62" s="30" t="s">
        <v>536</v>
      </c>
      <c r="D62" s="29" t="s">
        <v>393</v>
      </c>
      <c r="E62" s="29">
        <v>1</v>
      </c>
      <c r="F62" s="36">
        <v>5021</v>
      </c>
      <c r="G62" s="57"/>
      <c r="H62" s="31">
        <f t="shared" si="0"/>
        <v>0</v>
      </c>
      <c r="I62" s="31">
        <f t="shared" si="1"/>
        <v>0</v>
      </c>
    </row>
    <row r="63" spans="1:9">
      <c r="A63" s="76" t="s">
        <v>537</v>
      </c>
      <c r="B63" s="77" t="s">
        <v>538</v>
      </c>
      <c r="C63" s="76" t="s">
        <v>537</v>
      </c>
      <c r="D63" s="77" t="s">
        <v>393</v>
      </c>
      <c r="E63" s="77">
        <v>1</v>
      </c>
      <c r="F63" s="79">
        <v>3003</v>
      </c>
      <c r="G63" s="80"/>
      <c r="H63" s="81">
        <f t="shared" si="0"/>
        <v>0</v>
      </c>
      <c r="I63" s="81">
        <f t="shared" si="1"/>
        <v>0</v>
      </c>
    </row>
    <row r="64" spans="1:9" s="22" customFormat="1" ht="15">
      <c r="A64" s="94" t="s">
        <v>539</v>
      </c>
      <c r="B64" s="95">
        <v>40</v>
      </c>
      <c r="C64" s="94" t="s">
        <v>539</v>
      </c>
      <c r="D64" s="95" t="s">
        <v>393</v>
      </c>
      <c r="E64" s="95"/>
      <c r="F64" s="96"/>
      <c r="G64" s="31"/>
      <c r="H64" s="97"/>
      <c r="I64" s="97"/>
    </row>
    <row r="65" spans="1:9">
      <c r="A65" s="30" t="s">
        <v>540</v>
      </c>
      <c r="B65" s="29" t="s">
        <v>541</v>
      </c>
      <c r="C65" s="30" t="s">
        <v>542</v>
      </c>
      <c r="D65" s="29" t="s">
        <v>393</v>
      </c>
      <c r="E65" s="29">
        <v>2</v>
      </c>
      <c r="F65" s="36">
        <v>7.75</v>
      </c>
      <c r="G65" s="57"/>
      <c r="H65" s="31">
        <f t="shared" si="0"/>
        <v>0</v>
      </c>
      <c r="I65" s="31">
        <f t="shared" si="1"/>
        <v>0</v>
      </c>
    </row>
    <row r="66" spans="1:9">
      <c r="A66" s="30" t="s">
        <v>543</v>
      </c>
      <c r="B66" s="29" t="s">
        <v>544</v>
      </c>
      <c r="C66" s="30" t="s">
        <v>545</v>
      </c>
      <c r="D66" s="29" t="s">
        <v>393</v>
      </c>
      <c r="E66" s="29">
        <v>2</v>
      </c>
      <c r="F66" s="36">
        <v>7.75</v>
      </c>
      <c r="G66" s="57"/>
      <c r="H66" s="31">
        <f t="shared" si="0"/>
        <v>0</v>
      </c>
      <c r="I66" s="31">
        <f t="shared" si="1"/>
        <v>0</v>
      </c>
    </row>
    <row r="67" spans="1:9">
      <c r="A67" s="30" t="s">
        <v>546</v>
      </c>
      <c r="B67" s="29" t="s">
        <v>547</v>
      </c>
      <c r="C67" s="30" t="s">
        <v>548</v>
      </c>
      <c r="D67" s="29" t="s">
        <v>393</v>
      </c>
      <c r="E67" s="29">
        <v>2</v>
      </c>
      <c r="F67" s="36">
        <v>7.75</v>
      </c>
      <c r="G67" s="57"/>
      <c r="H67" s="31">
        <f t="shared" si="0"/>
        <v>0</v>
      </c>
      <c r="I67" s="31">
        <f t="shared" si="1"/>
        <v>0</v>
      </c>
    </row>
    <row r="68" spans="1:9">
      <c r="A68" s="76" t="s">
        <v>549</v>
      </c>
      <c r="B68" s="77" t="s">
        <v>550</v>
      </c>
      <c r="C68" s="76" t="s">
        <v>551</v>
      </c>
      <c r="D68" s="77" t="s">
        <v>393</v>
      </c>
      <c r="E68" s="77">
        <v>2</v>
      </c>
      <c r="F68" s="79">
        <v>7.75</v>
      </c>
      <c r="G68" s="80"/>
      <c r="H68" s="81">
        <f t="shared" si="0"/>
        <v>0</v>
      </c>
      <c r="I68" s="81">
        <f t="shared" si="1"/>
        <v>0</v>
      </c>
    </row>
    <row r="69" spans="1:9" s="22" customFormat="1" ht="15">
      <c r="A69" s="94" t="s">
        <v>552</v>
      </c>
      <c r="B69" s="95">
        <v>41</v>
      </c>
      <c r="C69" s="94" t="s">
        <v>552</v>
      </c>
      <c r="D69" s="95" t="s">
        <v>393</v>
      </c>
      <c r="E69" s="95"/>
      <c r="F69" s="96"/>
      <c r="G69" s="31"/>
      <c r="H69" s="97"/>
      <c r="I69" s="97"/>
    </row>
    <row r="70" spans="1:9">
      <c r="A70" s="30" t="s">
        <v>553</v>
      </c>
      <c r="B70" s="29" t="s">
        <v>554</v>
      </c>
      <c r="C70" s="30" t="s">
        <v>555</v>
      </c>
      <c r="D70" s="29" t="s">
        <v>393</v>
      </c>
      <c r="E70" s="29">
        <v>1</v>
      </c>
      <c r="F70" s="36">
        <v>1.2916666666666667</v>
      </c>
      <c r="G70" s="57"/>
      <c r="H70" s="31">
        <f t="shared" ref="H70:H133" si="2">G70*F70*E70</f>
        <v>0</v>
      </c>
      <c r="I70" s="31">
        <f t="shared" ref="I70:I133" si="3">H70*4</f>
        <v>0</v>
      </c>
    </row>
    <row r="71" spans="1:9">
      <c r="A71" s="30" t="s">
        <v>556</v>
      </c>
      <c r="B71" s="29" t="s">
        <v>557</v>
      </c>
      <c r="C71" s="30" t="s">
        <v>558</v>
      </c>
      <c r="D71" s="29" t="s">
        <v>393</v>
      </c>
      <c r="E71" s="29">
        <v>1</v>
      </c>
      <c r="F71" s="36">
        <v>1.2916666666666667</v>
      </c>
      <c r="G71" s="57"/>
      <c r="H71" s="31">
        <f t="shared" si="2"/>
        <v>0</v>
      </c>
      <c r="I71" s="31">
        <f t="shared" si="3"/>
        <v>0</v>
      </c>
    </row>
    <row r="72" spans="1:9">
      <c r="A72" s="30" t="s">
        <v>559</v>
      </c>
      <c r="B72" s="29" t="s">
        <v>560</v>
      </c>
      <c r="C72" s="30" t="s">
        <v>561</v>
      </c>
      <c r="D72" s="29" t="s">
        <v>393</v>
      </c>
      <c r="E72" s="29">
        <v>1</v>
      </c>
      <c r="F72" s="36">
        <v>1.2916666666666667</v>
      </c>
      <c r="G72" s="57"/>
      <c r="H72" s="31">
        <f t="shared" si="2"/>
        <v>0</v>
      </c>
      <c r="I72" s="31">
        <f t="shared" si="3"/>
        <v>0</v>
      </c>
    </row>
    <row r="73" spans="1:9">
      <c r="A73" s="30" t="s">
        <v>562</v>
      </c>
      <c r="B73" s="29" t="s">
        <v>563</v>
      </c>
      <c r="C73" s="30" t="s">
        <v>564</v>
      </c>
      <c r="D73" s="29" t="s">
        <v>393</v>
      </c>
      <c r="E73" s="29">
        <v>1</v>
      </c>
      <c r="F73" s="36">
        <v>1.2916666666666667</v>
      </c>
      <c r="G73" s="57"/>
      <c r="H73" s="31">
        <f t="shared" si="2"/>
        <v>0</v>
      </c>
      <c r="I73" s="31">
        <f t="shared" si="3"/>
        <v>0</v>
      </c>
    </row>
    <row r="74" spans="1:9">
      <c r="A74" s="30" t="s">
        <v>565</v>
      </c>
      <c r="B74" s="29" t="s">
        <v>566</v>
      </c>
      <c r="C74" s="30" t="s">
        <v>567</v>
      </c>
      <c r="D74" s="29" t="s">
        <v>393</v>
      </c>
      <c r="E74" s="29">
        <v>1</v>
      </c>
      <c r="F74" s="36">
        <v>1.2916666666666667</v>
      </c>
      <c r="G74" s="57"/>
      <c r="H74" s="31">
        <f t="shared" si="2"/>
        <v>0</v>
      </c>
      <c r="I74" s="31">
        <f t="shared" si="3"/>
        <v>0</v>
      </c>
    </row>
    <row r="75" spans="1:9">
      <c r="A75" s="30" t="s">
        <v>568</v>
      </c>
      <c r="B75" s="29" t="s">
        <v>569</v>
      </c>
      <c r="C75" s="30" t="s">
        <v>570</v>
      </c>
      <c r="D75" s="29" t="s">
        <v>393</v>
      </c>
      <c r="E75" s="29">
        <v>1</v>
      </c>
      <c r="F75" s="36">
        <v>1.2916666666666667</v>
      </c>
      <c r="G75" s="57"/>
      <c r="H75" s="31">
        <f t="shared" si="2"/>
        <v>0</v>
      </c>
      <c r="I75" s="31">
        <f t="shared" si="3"/>
        <v>0</v>
      </c>
    </row>
    <row r="76" spans="1:9">
      <c r="A76" s="30" t="s">
        <v>571</v>
      </c>
      <c r="B76" s="29" t="s">
        <v>572</v>
      </c>
      <c r="C76" s="30" t="s">
        <v>573</v>
      </c>
      <c r="D76" s="29" t="s">
        <v>393</v>
      </c>
      <c r="E76" s="29">
        <v>1</v>
      </c>
      <c r="F76" s="36">
        <v>1.2916666666666667</v>
      </c>
      <c r="G76" s="57"/>
      <c r="H76" s="31">
        <f t="shared" si="2"/>
        <v>0</v>
      </c>
      <c r="I76" s="31">
        <f t="shared" si="3"/>
        <v>0</v>
      </c>
    </row>
    <row r="77" spans="1:9">
      <c r="A77" s="30" t="s">
        <v>574</v>
      </c>
      <c r="B77" s="29" t="s">
        <v>575</v>
      </c>
      <c r="C77" s="30" t="s">
        <v>576</v>
      </c>
      <c r="D77" s="29" t="s">
        <v>393</v>
      </c>
      <c r="E77" s="29">
        <v>1</v>
      </c>
      <c r="F77" s="36">
        <v>1.2916666666666667</v>
      </c>
      <c r="G77" s="57"/>
      <c r="H77" s="31">
        <f t="shared" si="2"/>
        <v>0</v>
      </c>
      <c r="I77" s="31">
        <f t="shared" si="3"/>
        <v>0</v>
      </c>
    </row>
    <row r="78" spans="1:9">
      <c r="A78" s="30" t="s">
        <v>577</v>
      </c>
      <c r="B78" s="29" t="s">
        <v>578</v>
      </c>
      <c r="C78" s="32" t="s">
        <v>579</v>
      </c>
      <c r="D78" s="29" t="s">
        <v>393</v>
      </c>
      <c r="E78" s="29">
        <v>1</v>
      </c>
      <c r="F78" s="36">
        <v>1.2916666666666667</v>
      </c>
      <c r="G78" s="57"/>
      <c r="H78" s="31">
        <f t="shared" si="2"/>
        <v>0</v>
      </c>
      <c r="I78" s="31">
        <f t="shared" si="3"/>
        <v>0</v>
      </c>
    </row>
    <row r="79" spans="1:9">
      <c r="A79" s="30" t="s">
        <v>580</v>
      </c>
      <c r="B79" s="29" t="s">
        <v>581</v>
      </c>
      <c r="C79" s="32" t="s">
        <v>582</v>
      </c>
      <c r="D79" s="29" t="s">
        <v>393</v>
      </c>
      <c r="E79" s="29">
        <v>1</v>
      </c>
      <c r="F79" s="36">
        <v>1.2916666666666667</v>
      </c>
      <c r="G79" s="57"/>
      <c r="H79" s="31">
        <f t="shared" si="2"/>
        <v>0</v>
      </c>
      <c r="I79" s="31">
        <f t="shared" si="3"/>
        <v>0</v>
      </c>
    </row>
    <row r="80" spans="1:9">
      <c r="A80" s="30" t="s">
        <v>583</v>
      </c>
      <c r="B80" s="29" t="s">
        <v>584</v>
      </c>
      <c r="C80" s="32" t="s">
        <v>585</v>
      </c>
      <c r="D80" s="29" t="s">
        <v>393</v>
      </c>
      <c r="E80" s="29">
        <v>1</v>
      </c>
      <c r="F80" s="36">
        <v>1.2916666666666667</v>
      </c>
      <c r="G80" s="57"/>
      <c r="H80" s="31">
        <f t="shared" si="2"/>
        <v>0</v>
      </c>
      <c r="I80" s="31">
        <f t="shared" si="3"/>
        <v>0</v>
      </c>
    </row>
    <row r="81" spans="1:9">
      <c r="A81" s="30" t="s">
        <v>586</v>
      </c>
      <c r="B81" s="29" t="s">
        <v>587</v>
      </c>
      <c r="C81" s="30" t="s">
        <v>588</v>
      </c>
      <c r="D81" s="29" t="s">
        <v>393</v>
      </c>
      <c r="E81" s="29">
        <v>1</v>
      </c>
      <c r="F81" s="36">
        <v>1.2916666666666667</v>
      </c>
      <c r="G81" s="57"/>
      <c r="H81" s="31">
        <f t="shared" si="2"/>
        <v>0</v>
      </c>
      <c r="I81" s="31">
        <f t="shared" si="3"/>
        <v>0</v>
      </c>
    </row>
    <row r="82" spans="1:9">
      <c r="A82" s="30" t="s">
        <v>589</v>
      </c>
      <c r="B82" s="29" t="s">
        <v>590</v>
      </c>
      <c r="C82" s="30" t="s">
        <v>591</v>
      </c>
      <c r="D82" s="29" t="s">
        <v>393</v>
      </c>
      <c r="E82" s="29">
        <v>1</v>
      </c>
      <c r="F82" s="36">
        <v>1.2916666666666667</v>
      </c>
      <c r="G82" s="57"/>
      <c r="H82" s="31">
        <f t="shared" si="2"/>
        <v>0</v>
      </c>
      <c r="I82" s="31">
        <f t="shared" si="3"/>
        <v>0</v>
      </c>
    </row>
    <row r="83" spans="1:9">
      <c r="A83" s="30" t="s">
        <v>592</v>
      </c>
      <c r="B83" s="29" t="s">
        <v>593</v>
      </c>
      <c r="C83" s="30" t="s">
        <v>594</v>
      </c>
      <c r="D83" s="29" t="s">
        <v>393</v>
      </c>
      <c r="E83" s="29">
        <v>1</v>
      </c>
      <c r="F83" s="36">
        <v>1.2916666666666667</v>
      </c>
      <c r="G83" s="57"/>
      <c r="H83" s="31">
        <f t="shared" si="2"/>
        <v>0</v>
      </c>
      <c r="I83" s="31">
        <f t="shared" si="3"/>
        <v>0</v>
      </c>
    </row>
    <row r="84" spans="1:9">
      <c r="A84" s="30" t="s">
        <v>595</v>
      </c>
      <c r="B84" s="29" t="s">
        <v>596</v>
      </c>
      <c r="C84" s="30" t="s">
        <v>597</v>
      </c>
      <c r="D84" s="29" t="s">
        <v>393</v>
      </c>
      <c r="E84" s="29">
        <v>1</v>
      </c>
      <c r="F84" s="36">
        <v>1.2916666666666667</v>
      </c>
      <c r="G84" s="57"/>
      <c r="H84" s="31">
        <f t="shared" si="2"/>
        <v>0</v>
      </c>
      <c r="I84" s="31">
        <f t="shared" si="3"/>
        <v>0</v>
      </c>
    </row>
    <row r="85" spans="1:9">
      <c r="A85" s="30" t="s">
        <v>598</v>
      </c>
      <c r="B85" s="29" t="s">
        <v>599</v>
      </c>
      <c r="C85" s="30" t="s">
        <v>600</v>
      </c>
      <c r="D85" s="29" t="s">
        <v>393</v>
      </c>
      <c r="E85" s="29">
        <v>1</v>
      </c>
      <c r="F85" s="36">
        <v>1.2916666666666667</v>
      </c>
      <c r="G85" s="57"/>
      <c r="H85" s="31">
        <f t="shared" si="2"/>
        <v>0</v>
      </c>
      <c r="I85" s="31">
        <f t="shared" si="3"/>
        <v>0</v>
      </c>
    </row>
    <row r="86" spans="1:9">
      <c r="A86" s="30" t="s">
        <v>601</v>
      </c>
      <c r="B86" s="29" t="s">
        <v>602</v>
      </c>
      <c r="C86" s="30" t="s">
        <v>603</v>
      </c>
      <c r="D86" s="29" t="s">
        <v>393</v>
      </c>
      <c r="E86" s="29">
        <v>1</v>
      </c>
      <c r="F86" s="36">
        <v>1.2916666666666667</v>
      </c>
      <c r="G86" s="57"/>
      <c r="H86" s="31">
        <f t="shared" si="2"/>
        <v>0</v>
      </c>
      <c r="I86" s="31">
        <f t="shared" si="3"/>
        <v>0</v>
      </c>
    </row>
    <row r="87" spans="1:9">
      <c r="A87" s="30" t="s">
        <v>604</v>
      </c>
      <c r="B87" s="29" t="s">
        <v>605</v>
      </c>
      <c r="C87" s="30" t="s">
        <v>606</v>
      </c>
      <c r="D87" s="29" t="s">
        <v>393</v>
      </c>
      <c r="E87" s="29">
        <v>1</v>
      </c>
      <c r="F87" s="36">
        <v>1.2916666666666667</v>
      </c>
      <c r="G87" s="57"/>
      <c r="H87" s="31">
        <f t="shared" si="2"/>
        <v>0</v>
      </c>
      <c r="I87" s="31">
        <f t="shared" si="3"/>
        <v>0</v>
      </c>
    </row>
    <row r="88" spans="1:9">
      <c r="A88" s="30" t="s">
        <v>607</v>
      </c>
      <c r="B88" s="29" t="s">
        <v>608</v>
      </c>
      <c r="C88" s="30" t="s">
        <v>609</v>
      </c>
      <c r="D88" s="29" t="s">
        <v>393</v>
      </c>
      <c r="E88" s="29">
        <v>1</v>
      </c>
      <c r="F88" s="36">
        <v>1.2916666666666667</v>
      </c>
      <c r="G88" s="57"/>
      <c r="H88" s="31">
        <f t="shared" si="2"/>
        <v>0</v>
      </c>
      <c r="I88" s="31">
        <f t="shared" si="3"/>
        <v>0</v>
      </c>
    </row>
    <row r="89" spans="1:9">
      <c r="A89" s="30" t="s">
        <v>610</v>
      </c>
      <c r="B89" s="29" t="s">
        <v>611</v>
      </c>
      <c r="C89" s="30" t="s">
        <v>612</v>
      </c>
      <c r="D89" s="29" t="s">
        <v>393</v>
      </c>
      <c r="E89" s="29">
        <v>1</v>
      </c>
      <c r="F89" s="36">
        <v>1.2916666666666667</v>
      </c>
      <c r="G89" s="57"/>
      <c r="H89" s="31">
        <f t="shared" si="2"/>
        <v>0</v>
      </c>
      <c r="I89" s="31">
        <f t="shared" si="3"/>
        <v>0</v>
      </c>
    </row>
    <row r="90" spans="1:9">
      <c r="A90" s="30" t="s">
        <v>613</v>
      </c>
      <c r="B90" s="29" t="s">
        <v>614</v>
      </c>
      <c r="C90" s="30" t="s">
        <v>615</v>
      </c>
      <c r="D90" s="29" t="s">
        <v>393</v>
      </c>
      <c r="E90" s="29">
        <v>1</v>
      </c>
      <c r="F90" s="36">
        <v>1.2916666666666667</v>
      </c>
      <c r="G90" s="57"/>
      <c r="H90" s="31">
        <f t="shared" si="2"/>
        <v>0</v>
      </c>
      <c r="I90" s="31">
        <f t="shared" si="3"/>
        <v>0</v>
      </c>
    </row>
    <row r="91" spans="1:9">
      <c r="A91" s="30" t="s">
        <v>616</v>
      </c>
      <c r="B91" s="29" t="s">
        <v>617</v>
      </c>
      <c r="C91" s="30" t="s">
        <v>618</v>
      </c>
      <c r="D91" s="29" t="s">
        <v>393</v>
      </c>
      <c r="E91" s="29">
        <v>1</v>
      </c>
      <c r="F91" s="36">
        <v>1.2916666666666667</v>
      </c>
      <c r="G91" s="57"/>
      <c r="H91" s="31">
        <f t="shared" si="2"/>
        <v>0</v>
      </c>
      <c r="I91" s="31">
        <f t="shared" si="3"/>
        <v>0</v>
      </c>
    </row>
    <row r="92" spans="1:9">
      <c r="A92" s="30" t="s">
        <v>619</v>
      </c>
      <c r="B92" s="29" t="s">
        <v>620</v>
      </c>
      <c r="C92" s="30" t="s">
        <v>621</v>
      </c>
      <c r="D92" s="29" t="s">
        <v>393</v>
      </c>
      <c r="E92" s="29">
        <v>1</v>
      </c>
      <c r="F92" s="36">
        <v>1.2916666666666667</v>
      </c>
      <c r="G92" s="57"/>
      <c r="H92" s="31">
        <f t="shared" si="2"/>
        <v>0</v>
      </c>
      <c r="I92" s="31">
        <f t="shared" si="3"/>
        <v>0</v>
      </c>
    </row>
    <row r="93" spans="1:9">
      <c r="A93" s="76" t="s">
        <v>622</v>
      </c>
      <c r="B93" s="77" t="s">
        <v>623</v>
      </c>
      <c r="C93" s="76" t="s">
        <v>624</v>
      </c>
      <c r="D93" s="77" t="s">
        <v>393</v>
      </c>
      <c r="E93" s="77">
        <v>1</v>
      </c>
      <c r="F93" s="79">
        <v>1.2916666666666667</v>
      </c>
      <c r="G93" s="80"/>
      <c r="H93" s="81">
        <f t="shared" si="2"/>
        <v>0</v>
      </c>
      <c r="I93" s="81">
        <f t="shared" si="3"/>
        <v>0</v>
      </c>
    </row>
    <row r="94" spans="1:9" s="22" customFormat="1" ht="15">
      <c r="A94" s="100" t="s">
        <v>625</v>
      </c>
      <c r="B94" s="101">
        <v>42</v>
      </c>
      <c r="C94" s="100" t="s">
        <v>626</v>
      </c>
      <c r="D94" s="101" t="s">
        <v>393</v>
      </c>
      <c r="E94" s="77">
        <v>1</v>
      </c>
      <c r="F94" s="79">
        <v>30</v>
      </c>
      <c r="G94" s="80"/>
      <c r="H94" s="103">
        <f t="shared" si="2"/>
        <v>0</v>
      </c>
      <c r="I94" s="103">
        <f t="shared" si="3"/>
        <v>0</v>
      </c>
    </row>
    <row r="95" spans="1:9" s="22" customFormat="1" ht="15">
      <c r="A95" s="94" t="s">
        <v>166</v>
      </c>
      <c r="B95" s="95">
        <v>43</v>
      </c>
      <c r="C95" s="94" t="s">
        <v>167</v>
      </c>
      <c r="D95" s="95" t="s">
        <v>393</v>
      </c>
      <c r="E95" s="95"/>
      <c r="F95" s="96"/>
      <c r="G95" s="31"/>
      <c r="H95" s="97"/>
      <c r="I95" s="97"/>
    </row>
    <row r="96" spans="1:9" ht="15">
      <c r="A96" s="30" t="s">
        <v>627</v>
      </c>
      <c r="B96" s="29" t="s">
        <v>628</v>
      </c>
      <c r="C96" s="94" t="s">
        <v>167</v>
      </c>
      <c r="D96" s="29" t="s">
        <v>393</v>
      </c>
      <c r="E96" s="29">
        <v>36</v>
      </c>
      <c r="F96" s="36">
        <v>70</v>
      </c>
      <c r="G96" s="57"/>
      <c r="H96" s="31">
        <f t="shared" si="2"/>
        <v>0</v>
      </c>
      <c r="I96" s="31">
        <f t="shared" si="3"/>
        <v>0</v>
      </c>
    </row>
    <row r="97" spans="1:9">
      <c r="A97" s="30" t="s">
        <v>629</v>
      </c>
      <c r="B97" s="29" t="s">
        <v>630</v>
      </c>
      <c r="C97" s="30" t="s">
        <v>173</v>
      </c>
      <c r="D97" s="29" t="s">
        <v>393</v>
      </c>
      <c r="E97" s="29">
        <v>12</v>
      </c>
      <c r="F97" s="36">
        <v>70</v>
      </c>
      <c r="G97" s="57"/>
      <c r="H97" s="31">
        <f t="shared" si="2"/>
        <v>0</v>
      </c>
      <c r="I97" s="31">
        <f t="shared" si="3"/>
        <v>0</v>
      </c>
    </row>
    <row r="98" spans="1:9">
      <c r="A98" s="76" t="s">
        <v>631</v>
      </c>
      <c r="B98" s="77" t="s">
        <v>632</v>
      </c>
      <c r="C98" s="76" t="s">
        <v>176</v>
      </c>
      <c r="D98" s="77" t="s">
        <v>393</v>
      </c>
      <c r="E98" s="77">
        <v>4</v>
      </c>
      <c r="F98" s="79">
        <v>70</v>
      </c>
      <c r="G98" s="80"/>
      <c r="H98" s="81">
        <f t="shared" si="2"/>
        <v>0</v>
      </c>
      <c r="I98" s="81">
        <f t="shared" si="3"/>
        <v>0</v>
      </c>
    </row>
    <row r="99" spans="1:9" s="22" customFormat="1" ht="15">
      <c r="A99" s="94" t="s">
        <v>633</v>
      </c>
      <c r="B99" s="95">
        <v>44</v>
      </c>
      <c r="C99" s="98" t="s">
        <v>633</v>
      </c>
      <c r="D99" s="95" t="s">
        <v>393</v>
      </c>
      <c r="E99" s="95"/>
      <c r="F99" s="96"/>
      <c r="G99" s="31"/>
      <c r="H99" s="97"/>
      <c r="I99" s="97"/>
    </row>
    <row r="100" spans="1:9">
      <c r="A100" s="30" t="s">
        <v>634</v>
      </c>
      <c r="B100" s="29" t="s">
        <v>635</v>
      </c>
      <c r="C100" s="30" t="s">
        <v>636</v>
      </c>
      <c r="D100" s="29" t="s">
        <v>393</v>
      </c>
      <c r="E100" s="29">
        <v>1</v>
      </c>
      <c r="F100" s="36">
        <v>16.5</v>
      </c>
      <c r="G100" s="57"/>
      <c r="H100" s="31">
        <f t="shared" si="2"/>
        <v>0</v>
      </c>
      <c r="I100" s="31">
        <f t="shared" si="3"/>
        <v>0</v>
      </c>
    </row>
    <row r="101" spans="1:9">
      <c r="A101" s="76" t="s">
        <v>637</v>
      </c>
      <c r="B101" s="77" t="s">
        <v>638</v>
      </c>
      <c r="C101" s="76" t="s">
        <v>639</v>
      </c>
      <c r="D101" s="77" t="s">
        <v>393</v>
      </c>
      <c r="E101" s="77">
        <v>1</v>
      </c>
      <c r="F101" s="79">
        <v>16.5</v>
      </c>
      <c r="G101" s="80"/>
      <c r="H101" s="81">
        <f t="shared" si="2"/>
        <v>0</v>
      </c>
      <c r="I101" s="81">
        <f t="shared" si="3"/>
        <v>0</v>
      </c>
    </row>
    <row r="102" spans="1:9" s="22" customFormat="1" ht="15">
      <c r="A102" s="100" t="s">
        <v>640</v>
      </c>
      <c r="B102" s="101">
        <v>45</v>
      </c>
      <c r="C102" s="100" t="s">
        <v>641</v>
      </c>
      <c r="D102" s="101" t="s">
        <v>393</v>
      </c>
      <c r="E102" s="77">
        <v>1</v>
      </c>
      <c r="F102" s="79">
        <v>11</v>
      </c>
      <c r="G102" s="80"/>
      <c r="H102" s="103">
        <f t="shared" si="2"/>
        <v>0</v>
      </c>
      <c r="I102" s="103">
        <f t="shared" si="3"/>
        <v>0</v>
      </c>
    </row>
    <row r="103" spans="1:9" s="22" customFormat="1" ht="15">
      <c r="A103" s="100" t="s">
        <v>642</v>
      </c>
      <c r="B103" s="101">
        <v>46</v>
      </c>
      <c r="C103" s="100" t="s">
        <v>643</v>
      </c>
      <c r="D103" s="101" t="s">
        <v>393</v>
      </c>
      <c r="E103" s="77">
        <v>1</v>
      </c>
      <c r="F103" s="79">
        <v>22</v>
      </c>
      <c r="G103" s="80"/>
      <c r="H103" s="103">
        <f t="shared" si="2"/>
        <v>0</v>
      </c>
      <c r="I103" s="103">
        <f t="shared" si="3"/>
        <v>0</v>
      </c>
    </row>
    <row r="104" spans="1:9" s="22" customFormat="1" ht="15">
      <c r="A104" s="94" t="s">
        <v>644</v>
      </c>
      <c r="B104" s="95">
        <v>47</v>
      </c>
      <c r="C104" s="94" t="s">
        <v>645</v>
      </c>
      <c r="D104" s="5" t="s">
        <v>393</v>
      </c>
      <c r="E104" s="5"/>
      <c r="F104"/>
      <c r="G104" s="57"/>
      <c r="H104" s="97">
        <f t="shared" si="2"/>
        <v>0</v>
      </c>
      <c r="I104" s="97">
        <f t="shared" si="3"/>
        <v>0</v>
      </c>
    </row>
    <row r="105" spans="1:9">
      <c r="A105" s="30" t="s">
        <v>646</v>
      </c>
      <c r="B105" s="29" t="s">
        <v>647</v>
      </c>
      <c r="C105" s="30" t="s">
        <v>648</v>
      </c>
      <c r="D105" s="5" t="s">
        <v>393</v>
      </c>
      <c r="E105" s="5">
        <v>1</v>
      </c>
      <c r="F105">
        <v>2058</v>
      </c>
      <c r="G105" s="57"/>
      <c r="H105" s="31">
        <f t="shared" si="2"/>
        <v>0</v>
      </c>
      <c r="I105" s="31">
        <f t="shared" si="3"/>
        <v>0</v>
      </c>
    </row>
    <row r="106" spans="1:9">
      <c r="A106" s="30" t="s">
        <v>649</v>
      </c>
      <c r="B106" s="29" t="s">
        <v>650</v>
      </c>
      <c r="C106" s="30" t="s">
        <v>651</v>
      </c>
      <c r="D106" s="5" t="s">
        <v>393</v>
      </c>
      <c r="E106" s="5">
        <v>1</v>
      </c>
      <c r="F106">
        <v>1000</v>
      </c>
      <c r="G106" s="57"/>
      <c r="H106" s="31">
        <f t="shared" si="2"/>
        <v>0</v>
      </c>
      <c r="I106" s="31">
        <f t="shared" si="3"/>
        <v>0</v>
      </c>
    </row>
    <row r="107" spans="1:9">
      <c r="A107" s="76" t="s">
        <v>652</v>
      </c>
      <c r="B107" s="77" t="s">
        <v>653</v>
      </c>
      <c r="C107" s="76" t="s">
        <v>654</v>
      </c>
      <c r="D107" s="70" t="s">
        <v>393</v>
      </c>
      <c r="E107" s="70">
        <v>1</v>
      </c>
      <c r="F107" s="69">
        <v>3000</v>
      </c>
      <c r="G107" s="80"/>
      <c r="H107" s="81">
        <f t="shared" si="2"/>
        <v>0</v>
      </c>
      <c r="I107" s="81">
        <f t="shared" si="3"/>
        <v>0</v>
      </c>
    </row>
    <row r="108" spans="1:9" s="22" customFormat="1" ht="15">
      <c r="A108" s="94" t="s">
        <v>655</v>
      </c>
      <c r="B108" s="95">
        <v>48</v>
      </c>
      <c r="C108" s="94" t="s">
        <v>656</v>
      </c>
      <c r="D108" s="95" t="s">
        <v>393</v>
      </c>
      <c r="E108" s="95"/>
      <c r="F108" s="96"/>
      <c r="G108" s="31"/>
      <c r="H108" s="97"/>
      <c r="I108" s="97"/>
    </row>
    <row r="109" spans="1:9">
      <c r="A109" s="30" t="s">
        <v>657</v>
      </c>
      <c r="B109" s="29" t="s">
        <v>658</v>
      </c>
      <c r="C109" s="30" t="s">
        <v>659</v>
      </c>
      <c r="D109" s="29" t="s">
        <v>393</v>
      </c>
      <c r="E109" s="29">
        <v>2</v>
      </c>
      <c r="F109" s="36">
        <v>2.5</v>
      </c>
      <c r="G109" s="57"/>
      <c r="H109" s="31">
        <f t="shared" si="2"/>
        <v>0</v>
      </c>
      <c r="I109" s="31">
        <f t="shared" si="3"/>
        <v>0</v>
      </c>
    </row>
    <row r="110" spans="1:9">
      <c r="A110" s="30" t="s">
        <v>660</v>
      </c>
      <c r="B110" s="29" t="s">
        <v>661</v>
      </c>
      <c r="C110" s="30" t="s">
        <v>662</v>
      </c>
      <c r="D110" s="29" t="s">
        <v>393</v>
      </c>
      <c r="E110" s="29">
        <v>2</v>
      </c>
      <c r="F110" s="36">
        <v>2.5</v>
      </c>
      <c r="G110" s="57"/>
      <c r="H110" s="31">
        <f t="shared" si="2"/>
        <v>0</v>
      </c>
      <c r="I110" s="31">
        <f t="shared" si="3"/>
        <v>0</v>
      </c>
    </row>
    <row r="111" spans="1:9">
      <c r="A111" s="30" t="s">
        <v>663</v>
      </c>
      <c r="B111" s="29" t="s">
        <v>664</v>
      </c>
      <c r="C111" s="30" t="s">
        <v>665</v>
      </c>
      <c r="D111" s="29" t="s">
        <v>393</v>
      </c>
      <c r="E111" s="29">
        <v>2</v>
      </c>
      <c r="F111" s="36">
        <v>2.5</v>
      </c>
      <c r="G111" s="57"/>
      <c r="H111" s="31">
        <f t="shared" si="2"/>
        <v>0</v>
      </c>
      <c r="I111" s="31">
        <f t="shared" si="3"/>
        <v>0</v>
      </c>
    </row>
    <row r="112" spans="1:9">
      <c r="A112" s="76" t="s">
        <v>666</v>
      </c>
      <c r="B112" s="77" t="s">
        <v>667</v>
      </c>
      <c r="C112" s="76" t="s">
        <v>668</v>
      </c>
      <c r="D112" s="77" t="s">
        <v>393</v>
      </c>
      <c r="E112" s="77">
        <v>2</v>
      </c>
      <c r="F112" s="79">
        <v>2.5</v>
      </c>
      <c r="G112" s="80"/>
      <c r="H112" s="81">
        <f t="shared" si="2"/>
        <v>0</v>
      </c>
      <c r="I112" s="81">
        <f t="shared" si="3"/>
        <v>0</v>
      </c>
    </row>
    <row r="113" spans="1:9" s="22" customFormat="1" ht="15">
      <c r="A113" s="94" t="s">
        <v>669</v>
      </c>
      <c r="B113" s="95">
        <v>106</v>
      </c>
      <c r="C113" s="94" t="s">
        <v>670</v>
      </c>
      <c r="D113" s="95" t="s">
        <v>393</v>
      </c>
      <c r="E113" s="95"/>
      <c r="F113" s="96"/>
      <c r="G113" s="31"/>
      <c r="H113" s="97"/>
      <c r="I113" s="97"/>
    </row>
    <row r="114" spans="1:9">
      <c r="A114" s="30" t="s">
        <v>657</v>
      </c>
      <c r="B114" s="29" t="s">
        <v>671</v>
      </c>
      <c r="C114" s="30" t="s">
        <v>672</v>
      </c>
      <c r="D114" s="29" t="s">
        <v>393</v>
      </c>
      <c r="E114" s="29">
        <v>2</v>
      </c>
      <c r="F114" s="36">
        <v>2.5</v>
      </c>
      <c r="G114" s="57"/>
      <c r="H114" s="31">
        <f t="shared" si="2"/>
        <v>0</v>
      </c>
      <c r="I114" s="31">
        <f t="shared" si="3"/>
        <v>0</v>
      </c>
    </row>
    <row r="115" spans="1:9">
      <c r="A115" s="30" t="s">
        <v>660</v>
      </c>
      <c r="B115" s="29" t="s">
        <v>673</v>
      </c>
      <c r="C115" s="30" t="s">
        <v>674</v>
      </c>
      <c r="D115" s="29" t="s">
        <v>393</v>
      </c>
      <c r="E115" s="29">
        <v>2</v>
      </c>
      <c r="F115" s="36">
        <v>2.5</v>
      </c>
      <c r="G115" s="57"/>
      <c r="H115" s="31">
        <f t="shared" si="2"/>
        <v>0</v>
      </c>
      <c r="I115" s="31">
        <f t="shared" si="3"/>
        <v>0</v>
      </c>
    </row>
    <row r="116" spans="1:9">
      <c r="A116" s="30" t="s">
        <v>663</v>
      </c>
      <c r="B116" s="29" t="s">
        <v>675</v>
      </c>
      <c r="C116" s="30" t="s">
        <v>676</v>
      </c>
      <c r="D116" s="29" t="s">
        <v>393</v>
      </c>
      <c r="E116" s="29">
        <v>2</v>
      </c>
      <c r="F116" s="36">
        <v>2.5</v>
      </c>
      <c r="G116" s="57"/>
      <c r="H116" s="31">
        <f t="shared" si="2"/>
        <v>0</v>
      </c>
      <c r="I116" s="31">
        <f t="shared" si="3"/>
        <v>0</v>
      </c>
    </row>
    <row r="117" spans="1:9">
      <c r="A117" s="76" t="s">
        <v>666</v>
      </c>
      <c r="B117" s="77" t="s">
        <v>677</v>
      </c>
      <c r="C117" s="76" t="s">
        <v>678</v>
      </c>
      <c r="D117" s="77" t="s">
        <v>393</v>
      </c>
      <c r="E117" s="77">
        <v>2</v>
      </c>
      <c r="F117" s="79">
        <v>2.5</v>
      </c>
      <c r="G117" s="80"/>
      <c r="H117" s="81">
        <f t="shared" si="2"/>
        <v>0</v>
      </c>
      <c r="I117" s="81">
        <f t="shared" si="3"/>
        <v>0</v>
      </c>
    </row>
    <row r="118" spans="1:9" s="22" customFormat="1" ht="15">
      <c r="A118" s="94" t="s">
        <v>679</v>
      </c>
      <c r="B118" s="95">
        <v>102</v>
      </c>
      <c r="C118" s="94" t="s">
        <v>680</v>
      </c>
      <c r="D118" s="95" t="s">
        <v>393</v>
      </c>
      <c r="E118" s="95"/>
      <c r="F118" s="96"/>
      <c r="G118" s="31"/>
      <c r="H118" s="97"/>
      <c r="I118" s="97"/>
    </row>
    <row r="119" spans="1:9">
      <c r="A119" s="30" t="s">
        <v>256</v>
      </c>
      <c r="B119" s="29" t="s">
        <v>310</v>
      </c>
      <c r="C119" s="30" t="s">
        <v>681</v>
      </c>
      <c r="D119" s="29" t="s">
        <v>393</v>
      </c>
      <c r="E119" s="29">
        <v>2</v>
      </c>
      <c r="F119" s="36">
        <v>17</v>
      </c>
      <c r="G119" s="57"/>
      <c r="H119" s="31">
        <f t="shared" si="2"/>
        <v>0</v>
      </c>
      <c r="I119" s="31">
        <f t="shared" si="3"/>
        <v>0</v>
      </c>
    </row>
    <row r="120" spans="1:9">
      <c r="A120" s="30" t="s">
        <v>259</v>
      </c>
      <c r="B120" s="29" t="s">
        <v>313</v>
      </c>
      <c r="C120" s="30" t="s">
        <v>682</v>
      </c>
      <c r="D120" s="29" t="s">
        <v>393</v>
      </c>
      <c r="E120" s="29">
        <v>2</v>
      </c>
      <c r="F120" s="36">
        <v>17</v>
      </c>
      <c r="G120" s="57"/>
      <c r="H120" s="31">
        <f t="shared" si="2"/>
        <v>0</v>
      </c>
      <c r="I120" s="31">
        <f t="shared" si="3"/>
        <v>0</v>
      </c>
    </row>
    <row r="121" spans="1:9">
      <c r="A121" s="76" t="s">
        <v>262</v>
      </c>
      <c r="B121" s="77" t="s">
        <v>683</v>
      </c>
      <c r="C121" s="76" t="s">
        <v>684</v>
      </c>
      <c r="D121" s="77" t="s">
        <v>393</v>
      </c>
      <c r="E121" s="77">
        <v>2</v>
      </c>
      <c r="F121" s="79">
        <v>17</v>
      </c>
      <c r="G121" s="80"/>
      <c r="H121" s="81">
        <f t="shared" si="2"/>
        <v>0</v>
      </c>
      <c r="I121" s="81">
        <f t="shared" si="3"/>
        <v>0</v>
      </c>
    </row>
    <row r="122" spans="1:9" s="22" customFormat="1" ht="15">
      <c r="A122" s="94" t="s">
        <v>265</v>
      </c>
      <c r="B122" s="95">
        <v>103</v>
      </c>
      <c r="C122" s="94" t="s">
        <v>685</v>
      </c>
      <c r="D122" s="95" t="s">
        <v>393</v>
      </c>
      <c r="E122" s="95"/>
      <c r="F122" s="96"/>
      <c r="G122" s="31"/>
      <c r="H122" s="97"/>
      <c r="I122" s="97"/>
    </row>
    <row r="123" spans="1:9">
      <c r="A123" s="30" t="s">
        <v>267</v>
      </c>
      <c r="B123" s="29" t="s">
        <v>341</v>
      </c>
      <c r="C123" s="30" t="s">
        <v>686</v>
      </c>
      <c r="D123" s="29" t="s">
        <v>393</v>
      </c>
      <c r="E123" s="29">
        <v>2</v>
      </c>
      <c r="F123" s="36">
        <v>17</v>
      </c>
      <c r="G123" s="57"/>
      <c r="H123" s="31">
        <f t="shared" si="2"/>
        <v>0</v>
      </c>
      <c r="I123" s="31">
        <f t="shared" si="3"/>
        <v>0</v>
      </c>
    </row>
    <row r="124" spans="1:9">
      <c r="A124" s="30" t="s">
        <v>270</v>
      </c>
      <c r="B124" s="29" t="s">
        <v>344</v>
      </c>
      <c r="C124" s="30" t="s">
        <v>687</v>
      </c>
      <c r="D124" s="29" t="s">
        <v>393</v>
      </c>
      <c r="E124" s="29">
        <v>2</v>
      </c>
      <c r="F124" s="36">
        <v>17</v>
      </c>
      <c r="G124" s="57"/>
      <c r="H124" s="31">
        <f t="shared" si="2"/>
        <v>0</v>
      </c>
      <c r="I124" s="31">
        <f t="shared" si="3"/>
        <v>0</v>
      </c>
    </row>
    <row r="125" spans="1:9">
      <c r="A125" s="76" t="s">
        <v>273</v>
      </c>
      <c r="B125" s="77" t="s">
        <v>347</v>
      </c>
      <c r="C125" s="76" t="s">
        <v>688</v>
      </c>
      <c r="D125" s="77" t="s">
        <v>393</v>
      </c>
      <c r="E125" s="77">
        <v>2</v>
      </c>
      <c r="F125" s="79">
        <v>17</v>
      </c>
      <c r="G125" s="80"/>
      <c r="H125" s="81">
        <f t="shared" si="2"/>
        <v>0</v>
      </c>
      <c r="I125" s="81">
        <f t="shared" si="3"/>
        <v>0</v>
      </c>
    </row>
    <row r="126" spans="1:9" s="22" customFormat="1" ht="15">
      <c r="A126" s="94" t="s">
        <v>689</v>
      </c>
      <c r="B126" s="95">
        <v>104</v>
      </c>
      <c r="C126" s="94" t="s">
        <v>690</v>
      </c>
      <c r="D126" s="95" t="s">
        <v>393</v>
      </c>
      <c r="E126" s="95"/>
      <c r="F126" s="96"/>
      <c r="G126" s="31"/>
      <c r="H126" s="97"/>
      <c r="I126" s="97"/>
    </row>
    <row r="127" spans="1:9">
      <c r="A127" s="30" t="s">
        <v>278</v>
      </c>
      <c r="B127" s="29" t="s">
        <v>691</v>
      </c>
      <c r="C127" s="30" t="s">
        <v>692</v>
      </c>
      <c r="D127" s="29" t="s">
        <v>393</v>
      </c>
      <c r="E127" s="29">
        <v>2</v>
      </c>
      <c r="F127" s="36">
        <v>17</v>
      </c>
      <c r="G127" s="57"/>
      <c r="H127" s="31">
        <f t="shared" si="2"/>
        <v>0</v>
      </c>
      <c r="I127" s="31">
        <f t="shared" si="3"/>
        <v>0</v>
      </c>
    </row>
    <row r="128" spans="1:9">
      <c r="A128" s="30" t="s">
        <v>281</v>
      </c>
      <c r="B128" s="29" t="s">
        <v>693</v>
      </c>
      <c r="C128" s="30" t="s">
        <v>694</v>
      </c>
      <c r="D128" s="29" t="s">
        <v>393</v>
      </c>
      <c r="E128" s="29">
        <v>2</v>
      </c>
      <c r="F128" s="36">
        <v>17</v>
      </c>
      <c r="G128" s="57"/>
      <c r="H128" s="31">
        <f t="shared" si="2"/>
        <v>0</v>
      </c>
      <c r="I128" s="31">
        <f t="shared" si="3"/>
        <v>0</v>
      </c>
    </row>
    <row r="129" spans="1:9">
      <c r="A129" s="76" t="s">
        <v>284</v>
      </c>
      <c r="B129" s="77" t="s">
        <v>695</v>
      </c>
      <c r="C129" s="76" t="s">
        <v>696</v>
      </c>
      <c r="D129" s="77" t="s">
        <v>393</v>
      </c>
      <c r="E129" s="77">
        <v>2</v>
      </c>
      <c r="F129" s="79">
        <v>17</v>
      </c>
      <c r="G129" s="80"/>
      <c r="H129" s="81">
        <f t="shared" si="2"/>
        <v>0</v>
      </c>
      <c r="I129" s="81">
        <f t="shared" si="3"/>
        <v>0</v>
      </c>
    </row>
    <row r="130" spans="1:9" s="22" customFormat="1" ht="15">
      <c r="A130" s="94" t="s">
        <v>697</v>
      </c>
      <c r="B130" s="95">
        <v>105</v>
      </c>
      <c r="C130" s="94" t="s">
        <v>698</v>
      </c>
      <c r="D130" s="95" t="s">
        <v>393</v>
      </c>
      <c r="E130" s="95"/>
      <c r="F130" s="96"/>
      <c r="G130" s="31"/>
      <c r="H130" s="97"/>
      <c r="I130" s="97"/>
    </row>
    <row r="131" spans="1:9">
      <c r="A131" s="30" t="s">
        <v>278</v>
      </c>
      <c r="B131" s="29" t="s">
        <v>699</v>
      </c>
      <c r="C131" s="30" t="s">
        <v>700</v>
      </c>
      <c r="D131" s="29" t="s">
        <v>393</v>
      </c>
      <c r="E131" s="29">
        <v>2</v>
      </c>
      <c r="F131" s="36">
        <v>17</v>
      </c>
      <c r="G131" s="57"/>
      <c r="H131" s="31">
        <f t="shared" si="2"/>
        <v>0</v>
      </c>
      <c r="I131" s="31">
        <f t="shared" si="3"/>
        <v>0</v>
      </c>
    </row>
    <row r="132" spans="1:9">
      <c r="A132" s="30" t="s">
        <v>281</v>
      </c>
      <c r="B132" s="29" t="s">
        <v>701</v>
      </c>
      <c r="C132" s="30" t="s">
        <v>702</v>
      </c>
      <c r="D132" s="29" t="s">
        <v>393</v>
      </c>
      <c r="E132" s="29">
        <v>2</v>
      </c>
      <c r="F132" s="36">
        <v>17</v>
      </c>
      <c r="G132" s="57"/>
      <c r="H132" s="31">
        <f t="shared" si="2"/>
        <v>0</v>
      </c>
      <c r="I132" s="31">
        <f t="shared" si="3"/>
        <v>0</v>
      </c>
    </row>
    <row r="133" spans="1:9">
      <c r="A133" s="76" t="s">
        <v>284</v>
      </c>
      <c r="B133" s="77" t="s">
        <v>703</v>
      </c>
      <c r="C133" s="76" t="s">
        <v>704</v>
      </c>
      <c r="D133" s="77" t="s">
        <v>393</v>
      </c>
      <c r="E133" s="77">
        <v>2</v>
      </c>
      <c r="F133" s="79">
        <v>17</v>
      </c>
      <c r="G133" s="80"/>
      <c r="H133" s="81">
        <f t="shared" si="2"/>
        <v>0</v>
      </c>
      <c r="I133" s="81">
        <f t="shared" si="3"/>
        <v>0</v>
      </c>
    </row>
    <row r="134" spans="1:9" s="22" customFormat="1" ht="15">
      <c r="A134" s="94" t="s">
        <v>705</v>
      </c>
      <c r="B134" s="95">
        <v>49</v>
      </c>
      <c r="C134" s="94" t="s">
        <v>705</v>
      </c>
      <c r="D134" s="5" t="s">
        <v>393</v>
      </c>
      <c r="E134" s="5"/>
      <c r="F134"/>
      <c r="G134" s="57"/>
      <c r="H134" s="97">
        <f t="shared" ref="H134:H190" si="4">G134*F134*E134</f>
        <v>0</v>
      </c>
      <c r="I134" s="97">
        <f t="shared" ref="I134:I190" si="5">H134*4</f>
        <v>0</v>
      </c>
    </row>
    <row r="135" spans="1:9">
      <c r="A135" s="30" t="s">
        <v>705</v>
      </c>
      <c r="B135" s="29" t="s">
        <v>706</v>
      </c>
      <c r="C135" s="30" t="s">
        <v>707</v>
      </c>
      <c r="D135" s="5" t="s">
        <v>393</v>
      </c>
      <c r="E135" s="5">
        <v>2</v>
      </c>
      <c r="F135">
        <v>40</v>
      </c>
      <c r="G135" s="57"/>
      <c r="H135" s="31">
        <f t="shared" si="4"/>
        <v>0</v>
      </c>
      <c r="I135" s="31">
        <f t="shared" si="5"/>
        <v>0</v>
      </c>
    </row>
    <row r="136" spans="1:9" ht="12.75" customHeight="1">
      <c r="A136" s="76" t="s">
        <v>708</v>
      </c>
      <c r="B136" s="77" t="s">
        <v>709</v>
      </c>
      <c r="C136" s="78" t="s">
        <v>710</v>
      </c>
      <c r="D136" s="70" t="s">
        <v>393</v>
      </c>
      <c r="E136" s="70">
        <v>1</v>
      </c>
      <c r="F136" s="69">
        <v>3</v>
      </c>
      <c r="G136" s="80"/>
      <c r="H136" s="81">
        <f t="shared" si="4"/>
        <v>0</v>
      </c>
      <c r="I136" s="81">
        <f t="shared" si="5"/>
        <v>0</v>
      </c>
    </row>
    <row r="137" spans="1:9" s="22" customFormat="1" ht="15">
      <c r="A137" s="100" t="s">
        <v>711</v>
      </c>
      <c r="B137" s="101">
        <v>50</v>
      </c>
      <c r="C137" s="100" t="s">
        <v>712</v>
      </c>
      <c r="D137" s="101" t="s">
        <v>393</v>
      </c>
      <c r="E137" s="77">
        <v>1</v>
      </c>
      <c r="F137" s="79">
        <v>414</v>
      </c>
      <c r="G137" s="80"/>
      <c r="H137" s="103">
        <f t="shared" si="4"/>
        <v>0</v>
      </c>
      <c r="I137" s="103">
        <f t="shared" si="5"/>
        <v>0</v>
      </c>
    </row>
    <row r="138" spans="1:9" s="22" customFormat="1" ht="15">
      <c r="A138" s="100" t="s">
        <v>713</v>
      </c>
      <c r="B138" s="101">
        <v>51</v>
      </c>
      <c r="C138" s="100" t="s">
        <v>714</v>
      </c>
      <c r="D138" s="101" t="s">
        <v>393</v>
      </c>
      <c r="E138" s="101">
        <v>2</v>
      </c>
      <c r="F138" s="102">
        <v>6</v>
      </c>
      <c r="G138" s="80"/>
      <c r="H138" s="103">
        <f t="shared" si="4"/>
        <v>0</v>
      </c>
      <c r="I138" s="103">
        <f t="shared" si="5"/>
        <v>0</v>
      </c>
    </row>
    <row r="139" spans="1:9" s="22" customFormat="1" ht="15">
      <c r="A139" s="94" t="s">
        <v>715</v>
      </c>
      <c r="B139" s="95">
        <v>52</v>
      </c>
      <c r="C139" s="94" t="s">
        <v>716</v>
      </c>
      <c r="D139" s="5" t="s">
        <v>393</v>
      </c>
      <c r="E139" s="5"/>
      <c r="F139"/>
      <c r="G139" s="57"/>
      <c r="H139" s="97">
        <f t="shared" si="4"/>
        <v>0</v>
      </c>
      <c r="I139" s="97">
        <f t="shared" si="5"/>
        <v>0</v>
      </c>
    </row>
    <row r="140" spans="1:9">
      <c r="A140" s="30" t="s">
        <v>717</v>
      </c>
      <c r="B140" s="29" t="s">
        <v>718</v>
      </c>
      <c r="C140" t="s">
        <v>987</v>
      </c>
      <c r="D140" s="5" t="s">
        <v>393</v>
      </c>
      <c r="E140" s="5">
        <v>1</v>
      </c>
      <c r="F140">
        <v>7</v>
      </c>
      <c r="G140" s="57"/>
      <c r="H140" s="31">
        <f t="shared" si="4"/>
        <v>0</v>
      </c>
      <c r="I140" s="31">
        <f t="shared" si="5"/>
        <v>0</v>
      </c>
    </row>
    <row r="141" spans="1:9">
      <c r="A141" s="76" t="s">
        <v>719</v>
      </c>
      <c r="B141" s="77" t="s">
        <v>720</v>
      </c>
      <c r="C141" s="69" t="s">
        <v>988</v>
      </c>
      <c r="D141" s="70" t="s">
        <v>393</v>
      </c>
      <c r="E141" s="70">
        <v>1</v>
      </c>
      <c r="F141" s="69">
        <v>3</v>
      </c>
      <c r="G141" s="80"/>
      <c r="H141" s="81">
        <f t="shared" si="4"/>
        <v>0</v>
      </c>
      <c r="I141" s="81">
        <f t="shared" si="5"/>
        <v>0</v>
      </c>
    </row>
    <row r="142" spans="1:9" s="22" customFormat="1" ht="15">
      <c r="A142" s="100" t="s">
        <v>721</v>
      </c>
      <c r="B142" s="101">
        <v>53</v>
      </c>
      <c r="C142" s="100" t="s">
        <v>722</v>
      </c>
      <c r="D142" s="120" t="s">
        <v>393</v>
      </c>
      <c r="E142" s="120">
        <v>1</v>
      </c>
      <c r="F142" s="119">
        <v>27</v>
      </c>
      <c r="G142" s="80"/>
      <c r="H142" s="103">
        <f t="shared" si="4"/>
        <v>0</v>
      </c>
      <c r="I142" s="103">
        <f t="shared" si="5"/>
        <v>0</v>
      </c>
    </row>
    <row r="143" spans="1:9" s="22" customFormat="1" ht="15">
      <c r="A143" s="94" t="s">
        <v>723</v>
      </c>
      <c r="B143" s="95">
        <v>54</v>
      </c>
      <c r="C143" s="94" t="s">
        <v>723</v>
      </c>
      <c r="D143" s="95" t="s">
        <v>393</v>
      </c>
      <c r="E143" s="95"/>
      <c r="F143" s="96"/>
      <c r="G143" s="31"/>
      <c r="H143" s="97"/>
      <c r="I143" s="97"/>
    </row>
    <row r="144" spans="1:9" ht="30" customHeight="1">
      <c r="A144" s="30" t="s">
        <v>724</v>
      </c>
      <c r="B144" s="29" t="s">
        <v>725</v>
      </c>
      <c r="C144" s="32" t="s">
        <v>726</v>
      </c>
      <c r="D144" s="29" t="s">
        <v>393</v>
      </c>
      <c r="E144" s="29">
        <v>1</v>
      </c>
      <c r="F144" s="36">
        <v>31</v>
      </c>
      <c r="G144" s="57"/>
      <c r="H144" s="31">
        <f t="shared" si="4"/>
        <v>0</v>
      </c>
      <c r="I144" s="31">
        <f t="shared" si="5"/>
        <v>0</v>
      </c>
    </row>
    <row r="145" spans="1:9">
      <c r="A145" s="76" t="s">
        <v>727</v>
      </c>
      <c r="B145" s="77" t="s">
        <v>728</v>
      </c>
      <c r="C145" s="76" t="s">
        <v>729</v>
      </c>
      <c r="D145" s="77" t="s">
        <v>393</v>
      </c>
      <c r="E145" s="77">
        <v>3</v>
      </c>
      <c r="F145" s="69">
        <v>31</v>
      </c>
      <c r="G145" s="80"/>
      <c r="H145" s="81">
        <f t="shared" si="4"/>
        <v>0</v>
      </c>
      <c r="I145" s="81">
        <f t="shared" si="5"/>
        <v>0</v>
      </c>
    </row>
    <row r="146" spans="1:9" s="22" customFormat="1" ht="33" customHeight="1">
      <c r="A146" s="100" t="s">
        <v>730</v>
      </c>
      <c r="B146" s="101">
        <v>55</v>
      </c>
      <c r="C146" s="104" t="s">
        <v>986</v>
      </c>
      <c r="D146" s="77" t="s">
        <v>393</v>
      </c>
      <c r="E146" s="77">
        <v>2</v>
      </c>
      <c r="F146" s="79">
        <v>54</v>
      </c>
      <c r="G146" s="80"/>
      <c r="H146" s="103">
        <f t="shared" si="4"/>
        <v>0</v>
      </c>
      <c r="I146" s="103">
        <f t="shared" si="5"/>
        <v>0</v>
      </c>
    </row>
    <row r="147" spans="1:9" s="22" customFormat="1" ht="15">
      <c r="A147" s="100" t="s">
        <v>731</v>
      </c>
      <c r="B147" s="101">
        <v>56</v>
      </c>
      <c r="C147" s="100" t="s">
        <v>732</v>
      </c>
      <c r="D147" s="77" t="s">
        <v>393</v>
      </c>
      <c r="E147" s="77">
        <v>1</v>
      </c>
      <c r="F147" s="79">
        <v>1</v>
      </c>
      <c r="G147" s="80"/>
      <c r="H147" s="103">
        <f t="shared" si="4"/>
        <v>0</v>
      </c>
      <c r="I147" s="103">
        <f t="shared" si="5"/>
        <v>0</v>
      </c>
    </row>
    <row r="148" spans="1:9" s="22" customFormat="1" ht="15">
      <c r="A148" s="94" t="s">
        <v>733</v>
      </c>
      <c r="B148" s="95">
        <v>57</v>
      </c>
      <c r="C148" s="94" t="s">
        <v>733</v>
      </c>
      <c r="D148" s="5" t="s">
        <v>734</v>
      </c>
      <c r="E148" s="5">
        <v>1</v>
      </c>
      <c r="F148"/>
      <c r="G148" s="57"/>
      <c r="H148" s="97">
        <f t="shared" si="4"/>
        <v>0</v>
      </c>
      <c r="I148" s="97">
        <f t="shared" si="5"/>
        <v>0</v>
      </c>
    </row>
    <row r="149" spans="1:9">
      <c r="A149" s="30" t="s">
        <v>735</v>
      </c>
      <c r="B149" s="29" t="s">
        <v>736</v>
      </c>
      <c r="C149" s="30" t="s">
        <v>737</v>
      </c>
      <c r="D149" s="5" t="s">
        <v>734</v>
      </c>
      <c r="E149" s="5">
        <v>1</v>
      </c>
      <c r="F149">
        <v>0.1</v>
      </c>
      <c r="G149" s="57"/>
      <c r="H149" s="31">
        <f t="shared" si="4"/>
        <v>0</v>
      </c>
      <c r="I149" s="31">
        <f t="shared" si="5"/>
        <v>0</v>
      </c>
    </row>
    <row r="150" spans="1:9">
      <c r="A150" s="30" t="s">
        <v>738</v>
      </c>
      <c r="B150" s="29" t="s">
        <v>739</v>
      </c>
      <c r="C150" s="30" t="s">
        <v>740</v>
      </c>
      <c r="D150" s="5" t="s">
        <v>734</v>
      </c>
      <c r="E150" s="5">
        <v>1</v>
      </c>
      <c r="F150">
        <v>0.1</v>
      </c>
      <c r="G150" s="57"/>
      <c r="H150" s="31">
        <f t="shared" si="4"/>
        <v>0</v>
      </c>
      <c r="I150" s="31">
        <f t="shared" si="5"/>
        <v>0</v>
      </c>
    </row>
    <row r="151" spans="1:9">
      <c r="A151" s="30" t="s">
        <v>741</v>
      </c>
      <c r="B151" s="29" t="s">
        <v>742</v>
      </c>
      <c r="C151" s="30" t="s">
        <v>743</v>
      </c>
      <c r="D151" s="5" t="s">
        <v>734</v>
      </c>
      <c r="E151" s="5">
        <v>1</v>
      </c>
      <c r="F151">
        <v>0.1</v>
      </c>
      <c r="G151" s="57"/>
      <c r="H151" s="31">
        <f t="shared" si="4"/>
        <v>0</v>
      </c>
      <c r="I151" s="31">
        <f t="shared" si="5"/>
        <v>0</v>
      </c>
    </row>
    <row r="152" spans="1:9">
      <c r="A152" s="30" t="s">
        <v>744</v>
      </c>
      <c r="B152" s="29" t="s">
        <v>745</v>
      </c>
      <c r="C152" s="30" t="s">
        <v>746</v>
      </c>
      <c r="D152" s="5" t="s">
        <v>734</v>
      </c>
      <c r="E152" s="5">
        <v>1</v>
      </c>
      <c r="F152">
        <v>0.1</v>
      </c>
      <c r="G152" s="57"/>
      <c r="H152" s="31">
        <f t="shared" si="4"/>
        <v>0</v>
      </c>
      <c r="I152" s="31">
        <f t="shared" si="5"/>
        <v>0</v>
      </c>
    </row>
    <row r="153" spans="1:9">
      <c r="A153" s="30" t="s">
        <v>747</v>
      </c>
      <c r="B153" s="29" t="s">
        <v>748</v>
      </c>
      <c r="C153" s="30" t="s">
        <v>749</v>
      </c>
      <c r="D153" s="5" t="s">
        <v>734</v>
      </c>
      <c r="E153" s="5">
        <v>1</v>
      </c>
      <c r="F153">
        <v>0.1</v>
      </c>
      <c r="G153" s="57"/>
      <c r="H153" s="31">
        <f t="shared" si="4"/>
        <v>0</v>
      </c>
      <c r="I153" s="31">
        <f t="shared" si="5"/>
        <v>0</v>
      </c>
    </row>
    <row r="154" spans="1:9">
      <c r="A154" s="30" t="s">
        <v>750</v>
      </c>
      <c r="B154" s="29" t="s">
        <v>751</v>
      </c>
      <c r="C154" s="30" t="s">
        <v>752</v>
      </c>
      <c r="D154" s="5" t="s">
        <v>734</v>
      </c>
      <c r="E154" s="5">
        <v>1</v>
      </c>
      <c r="F154">
        <v>0.1</v>
      </c>
      <c r="G154" s="57"/>
      <c r="H154" s="31">
        <f t="shared" si="4"/>
        <v>0</v>
      </c>
      <c r="I154" s="31">
        <f t="shared" si="5"/>
        <v>0</v>
      </c>
    </row>
    <row r="155" spans="1:9">
      <c r="A155" s="30" t="s">
        <v>753</v>
      </c>
      <c r="B155" s="29">
        <v>107</v>
      </c>
      <c r="C155" s="30" t="s">
        <v>753</v>
      </c>
      <c r="D155" s="5" t="s">
        <v>734</v>
      </c>
      <c r="E155" s="5">
        <v>1</v>
      </c>
      <c r="F155">
        <v>0.1</v>
      </c>
      <c r="G155" s="57"/>
      <c r="H155" s="31">
        <f t="shared" si="4"/>
        <v>0</v>
      </c>
      <c r="I155" s="31">
        <f t="shared" si="5"/>
        <v>0</v>
      </c>
    </row>
    <row r="156" spans="1:9">
      <c r="A156" s="30" t="s">
        <v>754</v>
      </c>
      <c r="B156" s="29" t="s">
        <v>755</v>
      </c>
      <c r="C156" s="32" t="s">
        <v>756</v>
      </c>
      <c r="D156" s="5" t="s">
        <v>734</v>
      </c>
      <c r="E156" s="5">
        <v>1</v>
      </c>
      <c r="F156">
        <v>0.1</v>
      </c>
      <c r="G156" s="57"/>
      <c r="H156" s="31">
        <f t="shared" si="4"/>
        <v>0</v>
      </c>
      <c r="I156" s="31">
        <f t="shared" si="5"/>
        <v>0</v>
      </c>
    </row>
    <row r="157" spans="1:9">
      <c r="A157" s="30" t="s">
        <v>757</v>
      </c>
      <c r="B157" s="29" t="s">
        <v>758</v>
      </c>
      <c r="C157" s="30" t="s">
        <v>759</v>
      </c>
      <c r="D157" s="5" t="s">
        <v>734</v>
      </c>
      <c r="E157" s="5">
        <v>1</v>
      </c>
      <c r="F157">
        <v>0.1</v>
      </c>
      <c r="G157" s="58"/>
      <c r="H157" s="31">
        <f t="shared" si="4"/>
        <v>0</v>
      </c>
      <c r="I157" s="31">
        <f t="shared" si="5"/>
        <v>0</v>
      </c>
    </row>
    <row r="158" spans="1:9">
      <c r="A158" s="76" t="s">
        <v>760</v>
      </c>
      <c r="B158" s="77" t="s">
        <v>761</v>
      </c>
      <c r="C158" s="76" t="s">
        <v>762</v>
      </c>
      <c r="D158" s="70" t="s">
        <v>734</v>
      </c>
      <c r="E158" s="70">
        <v>1</v>
      </c>
      <c r="F158" s="69">
        <v>0.1</v>
      </c>
      <c r="G158" s="80"/>
      <c r="H158" s="81">
        <f t="shared" si="4"/>
        <v>0</v>
      </c>
      <c r="I158" s="81">
        <f t="shared" si="5"/>
        <v>0</v>
      </c>
    </row>
    <row r="159" spans="1:9" s="107" customFormat="1" ht="15">
      <c r="A159" s="94" t="s">
        <v>763</v>
      </c>
      <c r="B159" s="95">
        <v>108</v>
      </c>
      <c r="C159" s="94" t="s">
        <v>763</v>
      </c>
      <c r="D159" s="95" t="s">
        <v>734</v>
      </c>
      <c r="E159" s="95"/>
      <c r="F159" s="99"/>
      <c r="G159" s="31"/>
      <c r="H159" s="97"/>
      <c r="I159" s="97"/>
    </row>
    <row r="160" spans="1:9">
      <c r="A160" s="30" t="s">
        <v>764</v>
      </c>
      <c r="B160" s="29" t="s">
        <v>765</v>
      </c>
      <c r="C160" s="30" t="s">
        <v>766</v>
      </c>
      <c r="D160" s="29" t="s">
        <v>734</v>
      </c>
      <c r="E160" s="29">
        <v>1</v>
      </c>
      <c r="F160" s="66">
        <v>9.9999999999999992E-2</v>
      </c>
      <c r="G160" s="57"/>
      <c r="H160" s="31">
        <f t="shared" si="4"/>
        <v>0</v>
      </c>
      <c r="I160" s="31">
        <f t="shared" si="5"/>
        <v>0</v>
      </c>
    </row>
    <row r="161" spans="1:10" s="93" customFormat="1" ht="30" customHeight="1">
      <c r="A161" s="33" t="s">
        <v>767</v>
      </c>
      <c r="B161" s="34" t="s">
        <v>768</v>
      </c>
      <c r="C161" s="35" t="s">
        <v>769</v>
      </c>
      <c r="D161" s="34" t="s">
        <v>734</v>
      </c>
      <c r="E161" s="34">
        <v>1</v>
      </c>
      <c r="F161" s="66">
        <v>9.9999999999999992E-2</v>
      </c>
      <c r="G161" s="59"/>
      <c r="H161" s="31">
        <f t="shared" si="4"/>
        <v>0</v>
      </c>
      <c r="I161" s="31">
        <f t="shared" si="5"/>
        <v>0</v>
      </c>
      <c r="J161" s="108"/>
    </row>
    <row r="162" spans="1:10">
      <c r="A162" s="76" t="s">
        <v>770</v>
      </c>
      <c r="B162" s="77" t="s">
        <v>771</v>
      </c>
      <c r="C162" s="76" t="s">
        <v>772</v>
      </c>
      <c r="D162" s="77" t="s">
        <v>734</v>
      </c>
      <c r="E162" s="77">
        <v>1</v>
      </c>
      <c r="F162" s="105">
        <v>9.9999999999999992E-2</v>
      </c>
      <c r="G162" s="80"/>
      <c r="H162" s="81">
        <f t="shared" si="4"/>
        <v>0</v>
      </c>
      <c r="I162" s="81">
        <f t="shared" si="5"/>
        <v>0</v>
      </c>
    </row>
    <row r="163" spans="1:10" s="22" customFormat="1" ht="15">
      <c r="A163" s="100" t="s">
        <v>773</v>
      </c>
      <c r="B163" s="101">
        <v>58</v>
      </c>
      <c r="C163" s="100" t="s">
        <v>774</v>
      </c>
      <c r="D163" s="101" t="s">
        <v>734</v>
      </c>
      <c r="E163" s="77">
        <v>10</v>
      </c>
      <c r="F163" s="79">
        <v>100</v>
      </c>
      <c r="G163" s="80"/>
      <c r="H163" s="103">
        <f t="shared" si="4"/>
        <v>0</v>
      </c>
      <c r="I163" s="103">
        <f t="shared" si="5"/>
        <v>0</v>
      </c>
    </row>
    <row r="164" spans="1:10" s="22" customFormat="1" ht="15">
      <c r="A164" s="94" t="s">
        <v>775</v>
      </c>
      <c r="B164" s="95">
        <v>59</v>
      </c>
      <c r="C164" s="94" t="s">
        <v>776</v>
      </c>
      <c r="D164" s="95" t="s">
        <v>777</v>
      </c>
      <c r="E164" s="95"/>
      <c r="F164" s="96"/>
      <c r="G164" s="31"/>
      <c r="H164" s="97"/>
      <c r="I164" s="97"/>
    </row>
    <row r="165" spans="1:10">
      <c r="A165" s="30" t="s">
        <v>778</v>
      </c>
      <c r="B165" s="29" t="s">
        <v>779</v>
      </c>
      <c r="C165" s="30" t="s">
        <v>780</v>
      </c>
      <c r="D165" s="29" t="s">
        <v>777</v>
      </c>
      <c r="E165" s="29">
        <v>2</v>
      </c>
      <c r="F165" s="36">
        <v>10</v>
      </c>
      <c r="G165" s="57"/>
      <c r="H165" s="31">
        <f t="shared" si="4"/>
        <v>0</v>
      </c>
      <c r="I165" s="31">
        <f t="shared" si="5"/>
        <v>0</v>
      </c>
    </row>
    <row r="166" spans="1:10">
      <c r="A166" s="30" t="s">
        <v>781</v>
      </c>
      <c r="B166" s="29" t="s">
        <v>782</v>
      </c>
      <c r="C166" s="30" t="s">
        <v>783</v>
      </c>
      <c r="D166" s="29" t="s">
        <v>777</v>
      </c>
      <c r="E166" s="29">
        <v>2</v>
      </c>
      <c r="F166" s="36">
        <v>10</v>
      </c>
      <c r="G166" s="57"/>
      <c r="H166" s="31">
        <f t="shared" si="4"/>
        <v>0</v>
      </c>
      <c r="I166" s="31">
        <f t="shared" si="5"/>
        <v>0</v>
      </c>
    </row>
    <row r="167" spans="1:10">
      <c r="A167" s="30" t="s">
        <v>784</v>
      </c>
      <c r="B167" s="29" t="s">
        <v>785</v>
      </c>
      <c r="C167" s="30" t="s">
        <v>786</v>
      </c>
      <c r="D167" s="29" t="s">
        <v>777</v>
      </c>
      <c r="E167" s="29">
        <v>2</v>
      </c>
      <c r="F167" s="36">
        <v>10</v>
      </c>
      <c r="G167" s="57"/>
      <c r="H167" s="31">
        <f t="shared" si="4"/>
        <v>0</v>
      </c>
      <c r="I167" s="31">
        <f t="shared" si="5"/>
        <v>0</v>
      </c>
    </row>
    <row r="168" spans="1:10">
      <c r="A168" s="76" t="s">
        <v>787</v>
      </c>
      <c r="B168" s="77" t="s">
        <v>788</v>
      </c>
      <c r="C168" s="76" t="s">
        <v>789</v>
      </c>
      <c r="D168" s="77" t="s">
        <v>777</v>
      </c>
      <c r="E168" s="77">
        <v>2</v>
      </c>
      <c r="F168" s="79">
        <v>10</v>
      </c>
      <c r="G168" s="80"/>
      <c r="H168" s="81">
        <f t="shared" si="4"/>
        <v>0</v>
      </c>
      <c r="I168" s="81">
        <f t="shared" si="5"/>
        <v>0</v>
      </c>
    </row>
    <row r="169" spans="1:10" s="22" customFormat="1" ht="15">
      <c r="A169" s="100" t="s">
        <v>790</v>
      </c>
      <c r="B169" s="101">
        <v>60</v>
      </c>
      <c r="C169" s="100" t="s">
        <v>791</v>
      </c>
      <c r="D169" s="101" t="s">
        <v>777</v>
      </c>
      <c r="E169" s="101">
        <v>12</v>
      </c>
      <c r="F169" s="102">
        <v>60</v>
      </c>
      <c r="G169" s="80"/>
      <c r="H169" s="103">
        <f t="shared" si="4"/>
        <v>0</v>
      </c>
      <c r="I169" s="103">
        <f t="shared" si="5"/>
        <v>0</v>
      </c>
    </row>
    <row r="170" spans="1:10" s="22" customFormat="1" ht="15">
      <c r="A170" s="94" t="s">
        <v>792</v>
      </c>
      <c r="B170" s="95">
        <v>61</v>
      </c>
      <c r="C170" s="94" t="s">
        <v>792</v>
      </c>
      <c r="D170" s="95" t="s">
        <v>777</v>
      </c>
      <c r="E170" s="95"/>
      <c r="F170" s="96"/>
      <c r="G170" s="31"/>
      <c r="H170" s="97"/>
      <c r="I170" s="97"/>
    </row>
    <row r="171" spans="1:10">
      <c r="A171" s="76" t="s">
        <v>793</v>
      </c>
      <c r="B171" s="77" t="s">
        <v>794</v>
      </c>
      <c r="C171" s="78" t="s">
        <v>795</v>
      </c>
      <c r="D171" s="77" t="s">
        <v>777</v>
      </c>
      <c r="E171" s="77">
        <v>240</v>
      </c>
      <c r="F171" s="79">
        <v>8</v>
      </c>
      <c r="G171" s="80"/>
      <c r="H171" s="81">
        <f t="shared" si="4"/>
        <v>0</v>
      </c>
      <c r="I171" s="81">
        <f t="shared" si="5"/>
        <v>0</v>
      </c>
    </row>
    <row r="172" spans="1:10" s="22" customFormat="1" ht="15">
      <c r="A172" s="94" t="s">
        <v>796</v>
      </c>
      <c r="B172" s="95">
        <v>62</v>
      </c>
      <c r="C172" s="94" t="s">
        <v>796</v>
      </c>
      <c r="D172" s="95" t="s">
        <v>777</v>
      </c>
      <c r="E172" s="95"/>
      <c r="F172" s="96"/>
      <c r="G172" s="31"/>
      <c r="H172" s="97"/>
      <c r="I172" s="97"/>
    </row>
    <row r="173" spans="1:10" ht="28.5">
      <c r="A173" s="76" t="s">
        <v>797</v>
      </c>
      <c r="B173" s="77" t="s">
        <v>798</v>
      </c>
      <c r="C173" s="78" t="s">
        <v>799</v>
      </c>
      <c r="D173" s="77" t="s">
        <v>777</v>
      </c>
      <c r="E173" s="77">
        <v>365</v>
      </c>
      <c r="F173" s="79">
        <v>8</v>
      </c>
      <c r="G173" s="80"/>
      <c r="H173" s="81">
        <f t="shared" si="4"/>
        <v>0</v>
      </c>
      <c r="I173" s="81">
        <f t="shared" si="5"/>
        <v>0</v>
      </c>
    </row>
    <row r="174" spans="1:10" s="22" customFormat="1" ht="30">
      <c r="A174" s="100" t="s">
        <v>800</v>
      </c>
      <c r="B174" s="101">
        <v>63</v>
      </c>
      <c r="C174" s="104" t="s">
        <v>801</v>
      </c>
      <c r="D174" s="101" t="s">
        <v>777</v>
      </c>
      <c r="E174" s="77">
        <v>1</v>
      </c>
      <c r="F174" s="79">
        <v>108</v>
      </c>
      <c r="G174" s="106"/>
      <c r="H174" s="103">
        <f t="shared" si="4"/>
        <v>0</v>
      </c>
      <c r="I174" s="103">
        <f t="shared" si="5"/>
        <v>0</v>
      </c>
    </row>
    <row r="175" spans="1:10" s="22" customFormat="1" ht="15">
      <c r="A175" s="100" t="s">
        <v>802</v>
      </c>
      <c r="B175" s="101">
        <v>64</v>
      </c>
      <c r="C175" s="100" t="s">
        <v>803</v>
      </c>
      <c r="D175" s="101" t="s">
        <v>777</v>
      </c>
      <c r="E175" s="77">
        <v>1</v>
      </c>
      <c r="F175" s="79">
        <v>110</v>
      </c>
      <c r="G175" s="106"/>
      <c r="H175" s="103">
        <f t="shared" si="4"/>
        <v>0</v>
      </c>
      <c r="I175" s="103">
        <f t="shared" si="5"/>
        <v>0</v>
      </c>
    </row>
    <row r="176" spans="1:10" s="22" customFormat="1" ht="15">
      <c r="A176" s="100" t="s">
        <v>804</v>
      </c>
      <c r="B176" s="101">
        <v>65</v>
      </c>
      <c r="C176" s="100" t="s">
        <v>805</v>
      </c>
      <c r="D176" s="101" t="s">
        <v>777</v>
      </c>
      <c r="E176" s="77">
        <v>1</v>
      </c>
      <c r="F176" s="79">
        <v>302</v>
      </c>
      <c r="G176" s="106"/>
      <c r="H176" s="103">
        <f t="shared" si="4"/>
        <v>0</v>
      </c>
      <c r="I176" s="103">
        <f t="shared" si="5"/>
        <v>0</v>
      </c>
    </row>
    <row r="177" spans="1:9" s="22" customFormat="1" ht="15">
      <c r="A177" s="100" t="s">
        <v>806</v>
      </c>
      <c r="B177" s="101">
        <v>66</v>
      </c>
      <c r="C177" s="100" t="s">
        <v>807</v>
      </c>
      <c r="D177" s="101" t="s">
        <v>808</v>
      </c>
      <c r="E177" s="77">
        <v>4</v>
      </c>
      <c r="F177" s="79">
        <v>51</v>
      </c>
      <c r="G177" s="80"/>
      <c r="H177" s="103">
        <f t="shared" si="4"/>
        <v>0</v>
      </c>
      <c r="I177" s="103">
        <f t="shared" si="5"/>
        <v>0</v>
      </c>
    </row>
    <row r="178" spans="1:9" s="22" customFormat="1" ht="15">
      <c r="A178" s="94" t="s">
        <v>809</v>
      </c>
      <c r="B178" s="95">
        <v>67</v>
      </c>
      <c r="C178" s="98" t="s">
        <v>810</v>
      </c>
      <c r="D178" s="5" t="s">
        <v>808</v>
      </c>
      <c r="E178" s="5"/>
      <c r="F178"/>
      <c r="G178" s="57"/>
      <c r="H178" s="97">
        <f t="shared" si="4"/>
        <v>0</v>
      </c>
      <c r="I178" s="97">
        <f t="shared" si="5"/>
        <v>0</v>
      </c>
    </row>
    <row r="179" spans="1:9">
      <c r="A179" s="30" t="s">
        <v>811</v>
      </c>
      <c r="B179" s="29" t="s">
        <v>812</v>
      </c>
      <c r="C179" s="32" t="s">
        <v>813</v>
      </c>
      <c r="D179" s="5" t="s">
        <v>808</v>
      </c>
      <c r="E179" s="5">
        <v>1</v>
      </c>
      <c r="F179">
        <v>1050</v>
      </c>
      <c r="G179" s="57"/>
      <c r="H179" s="31">
        <f t="shared" si="4"/>
        <v>0</v>
      </c>
      <c r="I179" s="31">
        <f t="shared" si="5"/>
        <v>0</v>
      </c>
    </row>
    <row r="180" spans="1:9" ht="28.5">
      <c r="A180" s="76" t="s">
        <v>814</v>
      </c>
      <c r="B180" s="77" t="s">
        <v>815</v>
      </c>
      <c r="C180" s="78" t="s">
        <v>816</v>
      </c>
      <c r="D180" s="70" t="s">
        <v>808</v>
      </c>
      <c r="E180" s="70">
        <v>1</v>
      </c>
      <c r="F180" s="69">
        <v>1500</v>
      </c>
      <c r="G180" s="80"/>
      <c r="H180" s="81">
        <f t="shared" si="4"/>
        <v>0</v>
      </c>
      <c r="I180" s="81">
        <f t="shared" si="5"/>
        <v>0</v>
      </c>
    </row>
    <row r="181" spans="1:9" s="22" customFormat="1" ht="15">
      <c r="A181" s="100" t="s">
        <v>817</v>
      </c>
      <c r="B181" s="101">
        <v>68</v>
      </c>
      <c r="C181" s="104" t="s">
        <v>818</v>
      </c>
      <c r="D181" s="101" t="s">
        <v>819</v>
      </c>
      <c r="E181" s="77">
        <v>30</v>
      </c>
      <c r="F181" s="79">
        <v>30</v>
      </c>
      <c r="G181" s="80"/>
      <c r="H181" s="103">
        <f t="shared" si="4"/>
        <v>0</v>
      </c>
      <c r="I181" s="103">
        <f t="shared" si="5"/>
        <v>0</v>
      </c>
    </row>
    <row r="182" spans="1:9" s="22" customFormat="1" ht="15">
      <c r="A182" s="94" t="s">
        <v>820</v>
      </c>
      <c r="B182" s="95">
        <v>69</v>
      </c>
      <c r="C182" s="98" t="s">
        <v>820</v>
      </c>
      <c r="D182" s="95" t="s">
        <v>819</v>
      </c>
      <c r="E182" s="95"/>
      <c r="F182" s="96"/>
      <c r="G182" s="31"/>
      <c r="H182" s="97"/>
      <c r="I182" s="97"/>
    </row>
    <row r="183" spans="1:9">
      <c r="A183" s="30" t="s">
        <v>821</v>
      </c>
      <c r="B183" s="29" t="s">
        <v>822</v>
      </c>
      <c r="C183" s="32" t="s">
        <v>823</v>
      </c>
      <c r="D183" s="29" t="s">
        <v>819</v>
      </c>
      <c r="E183" s="29">
        <v>36</v>
      </c>
      <c r="F183" s="36">
        <v>7.5</v>
      </c>
      <c r="G183" s="57"/>
      <c r="H183" s="31">
        <f t="shared" si="4"/>
        <v>0</v>
      </c>
      <c r="I183" s="31">
        <f t="shared" si="5"/>
        <v>0</v>
      </c>
    </row>
    <row r="184" spans="1:9">
      <c r="A184" s="30" t="s">
        <v>824</v>
      </c>
      <c r="B184" s="29" t="s">
        <v>825</v>
      </c>
      <c r="C184" s="32" t="s">
        <v>826</v>
      </c>
      <c r="D184" s="29" t="s">
        <v>819</v>
      </c>
      <c r="E184" s="29">
        <v>36</v>
      </c>
      <c r="F184" s="36">
        <v>7.5</v>
      </c>
      <c r="G184" s="57"/>
      <c r="H184" s="31">
        <f t="shared" si="4"/>
        <v>0</v>
      </c>
      <c r="I184" s="31">
        <f t="shared" si="5"/>
        <v>0</v>
      </c>
    </row>
    <row r="185" spans="1:9">
      <c r="A185" s="30" t="s">
        <v>827</v>
      </c>
      <c r="B185" s="29" t="s">
        <v>828</v>
      </c>
      <c r="C185" s="30" t="s">
        <v>829</v>
      </c>
      <c r="D185" s="29" t="s">
        <v>819</v>
      </c>
      <c r="E185" s="29">
        <v>36</v>
      </c>
      <c r="F185" s="36">
        <v>7.5</v>
      </c>
      <c r="G185" s="57"/>
      <c r="H185" s="31">
        <f t="shared" si="4"/>
        <v>0</v>
      </c>
      <c r="I185" s="31">
        <f t="shared" si="5"/>
        <v>0</v>
      </c>
    </row>
    <row r="186" spans="1:9">
      <c r="A186" s="76" t="s">
        <v>830</v>
      </c>
      <c r="B186" s="77" t="s">
        <v>831</v>
      </c>
      <c r="C186" s="76" t="s">
        <v>832</v>
      </c>
      <c r="D186" s="77" t="s">
        <v>819</v>
      </c>
      <c r="E186" s="77">
        <v>36</v>
      </c>
      <c r="F186" s="79">
        <v>7.5</v>
      </c>
      <c r="G186" s="80"/>
      <c r="H186" s="81">
        <f t="shared" si="4"/>
        <v>0</v>
      </c>
      <c r="I186" s="81">
        <f t="shared" si="5"/>
        <v>0</v>
      </c>
    </row>
    <row r="187" spans="1:9" s="22" customFormat="1" ht="15">
      <c r="A187" s="100" t="s">
        <v>833</v>
      </c>
      <c r="B187" s="101">
        <v>70</v>
      </c>
      <c r="C187" s="100" t="s">
        <v>834</v>
      </c>
      <c r="D187" s="120" t="s">
        <v>819</v>
      </c>
      <c r="E187" s="120">
        <v>1</v>
      </c>
      <c r="F187" s="119">
        <v>200</v>
      </c>
      <c r="G187" s="80"/>
      <c r="H187" s="103">
        <f t="shared" si="4"/>
        <v>0</v>
      </c>
      <c r="I187" s="103">
        <f t="shared" si="5"/>
        <v>0</v>
      </c>
    </row>
    <row r="188" spans="1:9" s="22" customFormat="1" ht="15">
      <c r="A188" s="94" t="s">
        <v>835</v>
      </c>
      <c r="B188" s="95">
        <v>71</v>
      </c>
      <c r="C188" s="94" t="s">
        <v>836</v>
      </c>
      <c r="D188" s="95" t="s">
        <v>819</v>
      </c>
      <c r="E188" s="95"/>
      <c r="F188" s="96"/>
      <c r="G188" s="31"/>
      <c r="H188" s="97"/>
      <c r="I188" s="97"/>
    </row>
    <row r="189" spans="1:9">
      <c r="A189" s="30" t="s">
        <v>837</v>
      </c>
      <c r="B189" s="29" t="s">
        <v>838</v>
      </c>
      <c r="C189" s="30" t="s">
        <v>839</v>
      </c>
      <c r="D189" s="29" t="s">
        <v>819</v>
      </c>
      <c r="E189" s="29">
        <v>1</v>
      </c>
      <c r="F189" s="36">
        <v>50</v>
      </c>
      <c r="G189" s="57"/>
      <c r="H189" s="31">
        <f t="shared" si="4"/>
        <v>0</v>
      </c>
      <c r="I189" s="31">
        <f t="shared" si="5"/>
        <v>0</v>
      </c>
    </row>
    <row r="190" spans="1:9">
      <c r="A190" s="76" t="s">
        <v>837</v>
      </c>
      <c r="B190" s="77" t="s">
        <v>840</v>
      </c>
      <c r="C190" s="78" t="s">
        <v>841</v>
      </c>
      <c r="D190" s="77" t="s">
        <v>819</v>
      </c>
      <c r="E190" s="77">
        <v>1</v>
      </c>
      <c r="F190" s="79">
        <v>50</v>
      </c>
      <c r="G190" s="80"/>
      <c r="H190" s="81">
        <f t="shared" si="4"/>
        <v>0</v>
      </c>
      <c r="I190" s="81">
        <f t="shared" si="5"/>
        <v>0</v>
      </c>
    </row>
    <row r="191" spans="1:9" ht="15">
      <c r="G191" s="67" t="s">
        <v>365</v>
      </c>
      <c r="H191" s="51">
        <f>SUM(H5:H190)</f>
        <v>0</v>
      </c>
      <c r="I191" s="51">
        <f>SUM(I5:I190)</f>
        <v>0</v>
      </c>
    </row>
    <row r="193" spans="1:9" ht="15">
      <c r="A193" s="37" t="s">
        <v>845</v>
      </c>
      <c r="B193" s="41"/>
      <c r="C193" s="40"/>
      <c r="D193" s="41"/>
      <c r="E193" s="41"/>
      <c r="F193" s="40"/>
      <c r="G193" s="40"/>
      <c r="H193" s="40"/>
      <c r="I193" s="40"/>
    </row>
    <row r="195" spans="1:9" s="93" customFormat="1" ht="30" customHeight="1">
      <c r="A195" s="12" t="s">
        <v>0</v>
      </c>
      <c r="B195" s="14" t="s">
        <v>1</v>
      </c>
      <c r="C195" s="13" t="s">
        <v>2</v>
      </c>
      <c r="D195" s="14" t="s">
        <v>371</v>
      </c>
      <c r="E195" s="14" t="s">
        <v>370</v>
      </c>
      <c r="F195" s="13" t="s">
        <v>842</v>
      </c>
      <c r="G195" s="13" t="s">
        <v>367</v>
      </c>
      <c r="H195" s="13" t="s">
        <v>368</v>
      </c>
      <c r="I195" s="13" t="s">
        <v>369</v>
      </c>
    </row>
    <row r="196" spans="1:9">
      <c r="A196" t="s">
        <v>966</v>
      </c>
      <c r="B196" s="5" t="s">
        <v>373</v>
      </c>
      <c r="C196" t="s">
        <v>846</v>
      </c>
      <c r="D196" s="5" t="s">
        <v>777</v>
      </c>
      <c r="E196" s="5">
        <v>26</v>
      </c>
      <c r="F196" s="10">
        <v>3</v>
      </c>
      <c r="G196" s="60"/>
      <c r="H196" s="15">
        <f>G196*F196*E196</f>
        <v>0</v>
      </c>
      <c r="I196" s="15">
        <f>H196*4</f>
        <v>0</v>
      </c>
    </row>
    <row r="197" spans="1:9">
      <c r="A197" t="s">
        <v>967</v>
      </c>
      <c r="B197" s="5" t="s">
        <v>374</v>
      </c>
      <c r="C197" t="s">
        <v>847</v>
      </c>
      <c r="D197" s="5" t="s">
        <v>734</v>
      </c>
      <c r="E197" s="5">
        <v>1</v>
      </c>
      <c r="F197" s="10">
        <v>80</v>
      </c>
      <c r="G197" s="60"/>
      <c r="H197" s="15">
        <f t="shared" ref="H197:H211" si="6">G197*F197*E197</f>
        <v>0</v>
      </c>
      <c r="I197" s="15">
        <f t="shared" ref="I197:I210" si="7">H197*4</f>
        <v>0</v>
      </c>
    </row>
    <row r="198" spans="1:9">
      <c r="A198" t="s">
        <v>967</v>
      </c>
      <c r="B198" s="5" t="s">
        <v>373</v>
      </c>
      <c r="C198" t="s">
        <v>847</v>
      </c>
      <c r="D198" s="5" t="s">
        <v>734</v>
      </c>
      <c r="E198" s="5">
        <v>1</v>
      </c>
      <c r="F198" s="10">
        <v>80</v>
      </c>
      <c r="G198" s="60"/>
      <c r="H198" s="15">
        <f t="shared" si="6"/>
        <v>0</v>
      </c>
      <c r="I198" s="15">
        <f t="shared" si="7"/>
        <v>0</v>
      </c>
    </row>
    <row r="199" spans="1:9">
      <c r="A199" t="s">
        <v>968</v>
      </c>
      <c r="B199" s="5" t="s">
        <v>374</v>
      </c>
      <c r="C199" t="s">
        <v>969</v>
      </c>
      <c r="D199" s="5" t="s">
        <v>734</v>
      </c>
      <c r="E199" s="5">
        <v>1</v>
      </c>
      <c r="F199" s="10">
        <v>80</v>
      </c>
      <c r="G199" s="60"/>
      <c r="H199" s="15">
        <f t="shared" si="6"/>
        <v>0</v>
      </c>
      <c r="I199" s="15">
        <f t="shared" si="7"/>
        <v>0</v>
      </c>
    </row>
    <row r="200" spans="1:9">
      <c r="A200" t="s">
        <v>968</v>
      </c>
      <c r="B200" s="5" t="s">
        <v>373</v>
      </c>
      <c r="C200" t="s">
        <v>848</v>
      </c>
      <c r="D200" s="5" t="s">
        <v>734</v>
      </c>
      <c r="E200" s="5">
        <v>1</v>
      </c>
      <c r="F200" s="10">
        <v>80</v>
      </c>
      <c r="G200" s="60"/>
      <c r="H200" s="15">
        <f t="shared" si="6"/>
        <v>0</v>
      </c>
      <c r="I200" s="15">
        <f t="shared" si="7"/>
        <v>0</v>
      </c>
    </row>
    <row r="201" spans="1:9">
      <c r="A201" t="s">
        <v>970</v>
      </c>
      <c r="B201" s="5" t="s">
        <v>373</v>
      </c>
      <c r="C201" t="s">
        <v>849</v>
      </c>
      <c r="D201" s="5" t="s">
        <v>777</v>
      </c>
      <c r="E201" s="5">
        <v>720</v>
      </c>
      <c r="F201" s="10">
        <v>1</v>
      </c>
      <c r="G201" s="60"/>
      <c r="H201" s="15">
        <f t="shared" si="6"/>
        <v>0</v>
      </c>
      <c r="I201" s="15">
        <f t="shared" si="7"/>
        <v>0</v>
      </c>
    </row>
    <row r="202" spans="1:9">
      <c r="A202" t="s">
        <v>971</v>
      </c>
      <c r="B202" s="5" t="s">
        <v>373</v>
      </c>
      <c r="C202" t="s">
        <v>850</v>
      </c>
      <c r="D202" s="5" t="s">
        <v>393</v>
      </c>
      <c r="E202" s="5">
        <v>365</v>
      </c>
      <c r="F202" s="10">
        <v>74</v>
      </c>
      <c r="G202" s="60"/>
      <c r="H202" s="15">
        <f t="shared" si="6"/>
        <v>0</v>
      </c>
      <c r="I202" s="15">
        <f t="shared" si="7"/>
        <v>0</v>
      </c>
    </row>
    <row r="203" spans="1:9">
      <c r="A203" t="s">
        <v>972</v>
      </c>
      <c r="B203" s="5" t="s">
        <v>373</v>
      </c>
      <c r="C203" t="s">
        <v>851</v>
      </c>
      <c r="D203" s="5" t="s">
        <v>393</v>
      </c>
      <c r="E203" s="5">
        <v>2</v>
      </c>
      <c r="F203" s="10">
        <v>70000</v>
      </c>
      <c r="G203" s="60"/>
      <c r="H203" s="15">
        <f t="shared" si="6"/>
        <v>0</v>
      </c>
      <c r="I203" s="15">
        <f t="shared" si="7"/>
        <v>0</v>
      </c>
    </row>
    <row r="204" spans="1:9">
      <c r="A204" t="s">
        <v>973</v>
      </c>
      <c r="B204" s="5" t="s">
        <v>373</v>
      </c>
      <c r="C204" t="s">
        <v>974</v>
      </c>
      <c r="D204" s="5" t="s">
        <v>393</v>
      </c>
      <c r="E204" s="5">
        <v>365</v>
      </c>
      <c r="F204" s="10">
        <v>74</v>
      </c>
      <c r="G204" s="60"/>
      <c r="H204" s="15">
        <f t="shared" si="6"/>
        <v>0</v>
      </c>
      <c r="I204" s="15">
        <f t="shared" si="7"/>
        <v>0</v>
      </c>
    </row>
    <row r="205" spans="1:9">
      <c r="A205" t="s">
        <v>975</v>
      </c>
      <c r="B205" s="5" t="s">
        <v>373</v>
      </c>
      <c r="C205" t="s">
        <v>976</v>
      </c>
      <c r="D205" s="5" t="s">
        <v>393</v>
      </c>
      <c r="E205" s="5">
        <v>150</v>
      </c>
      <c r="F205" s="10">
        <v>1</v>
      </c>
      <c r="G205" s="60"/>
      <c r="H205" s="15">
        <f t="shared" si="6"/>
        <v>0</v>
      </c>
      <c r="I205" s="15">
        <f t="shared" si="7"/>
        <v>0</v>
      </c>
    </row>
    <row r="206" spans="1:9">
      <c r="A206" t="s">
        <v>977</v>
      </c>
      <c r="B206" s="5" t="s">
        <v>373</v>
      </c>
      <c r="C206" t="s">
        <v>978</v>
      </c>
      <c r="D206" s="5" t="s">
        <v>393</v>
      </c>
      <c r="E206" s="5">
        <v>156</v>
      </c>
      <c r="F206" s="10">
        <v>32</v>
      </c>
      <c r="G206" s="60"/>
      <c r="H206" s="15">
        <f t="shared" si="6"/>
        <v>0</v>
      </c>
      <c r="I206" s="15">
        <f t="shared" si="7"/>
        <v>0</v>
      </c>
    </row>
    <row r="207" spans="1:9">
      <c r="A207" t="s">
        <v>979</v>
      </c>
      <c r="B207" s="5" t="s">
        <v>374</v>
      </c>
      <c r="C207" t="s">
        <v>980</v>
      </c>
      <c r="D207" s="5" t="s">
        <v>777</v>
      </c>
      <c r="E207" s="5">
        <v>1</v>
      </c>
      <c r="F207" s="10">
        <v>2016</v>
      </c>
      <c r="G207" s="60"/>
      <c r="H207" s="15">
        <f t="shared" si="6"/>
        <v>0</v>
      </c>
      <c r="I207" s="15">
        <f t="shared" si="7"/>
        <v>0</v>
      </c>
    </row>
    <row r="208" spans="1:9">
      <c r="A208" t="s">
        <v>981</v>
      </c>
      <c r="B208" s="5" t="s">
        <v>374</v>
      </c>
      <c r="C208" t="s">
        <v>982</v>
      </c>
      <c r="D208" s="5" t="s">
        <v>393</v>
      </c>
      <c r="E208" s="5">
        <v>1</v>
      </c>
      <c r="F208" s="10">
        <v>32</v>
      </c>
      <c r="G208" s="60"/>
      <c r="H208" s="15">
        <f t="shared" si="6"/>
        <v>0</v>
      </c>
      <c r="I208" s="15">
        <f t="shared" si="7"/>
        <v>0</v>
      </c>
    </row>
    <row r="209" spans="1:9">
      <c r="A209" t="s">
        <v>983</v>
      </c>
      <c r="B209" s="5" t="s">
        <v>374</v>
      </c>
      <c r="C209" t="s">
        <v>984</v>
      </c>
      <c r="D209" s="5" t="s">
        <v>393</v>
      </c>
      <c r="E209" s="5">
        <v>1</v>
      </c>
      <c r="F209" s="10">
        <v>59</v>
      </c>
      <c r="G209" s="60"/>
      <c r="H209" s="15">
        <f t="shared" si="6"/>
        <v>0</v>
      </c>
      <c r="I209" s="15">
        <f t="shared" si="7"/>
        <v>0</v>
      </c>
    </row>
    <row r="210" spans="1:9">
      <c r="A210" t="s">
        <v>985</v>
      </c>
      <c r="B210" s="5" t="s">
        <v>374</v>
      </c>
      <c r="C210" t="s">
        <v>982</v>
      </c>
      <c r="D210" s="5" t="s">
        <v>393</v>
      </c>
      <c r="E210" s="5">
        <v>1</v>
      </c>
      <c r="F210" s="10">
        <v>32</v>
      </c>
      <c r="G210" s="60"/>
      <c r="H210" s="15">
        <f t="shared" si="6"/>
        <v>0</v>
      </c>
      <c r="I210" s="15">
        <f t="shared" si="7"/>
        <v>0</v>
      </c>
    </row>
    <row r="211" spans="1:9">
      <c r="A211" s="69" t="s">
        <v>852</v>
      </c>
      <c r="B211" s="70" t="s">
        <v>853</v>
      </c>
      <c r="C211" s="69" t="s">
        <v>852</v>
      </c>
      <c r="D211" s="70" t="s">
        <v>777</v>
      </c>
      <c r="E211" s="70">
        <v>1</v>
      </c>
      <c r="F211" s="71">
        <v>240</v>
      </c>
      <c r="G211" s="91"/>
      <c r="H211" s="72">
        <f t="shared" si="6"/>
        <v>0</v>
      </c>
      <c r="I211" s="72">
        <f>H211*4</f>
        <v>0</v>
      </c>
    </row>
    <row r="212" spans="1:9" ht="15">
      <c r="G212" s="67" t="s">
        <v>365</v>
      </c>
      <c r="H212" s="51">
        <f>SUM(H196:H211)</f>
        <v>0</v>
      </c>
      <c r="I212" s="51">
        <f>SUM(I196:I211)</f>
        <v>0</v>
      </c>
    </row>
    <row r="213" spans="1:9">
      <c r="G213" s="68" t="s">
        <v>379</v>
      </c>
      <c r="H213" s="52">
        <f>SUMIF($B$196:$B$211,"A",$H$196:$H$211)</f>
        <v>0</v>
      </c>
      <c r="I213" s="52">
        <f>H213*4</f>
        <v>0</v>
      </c>
    </row>
    <row r="214" spans="1:9">
      <c r="G214" s="68" t="s">
        <v>380</v>
      </c>
      <c r="H214" s="52">
        <f>SUMIF($B$196:$B$211,"B",$H$196:$H$211)</f>
        <v>0</v>
      </c>
      <c r="I214" s="52">
        <f>H214*4</f>
        <v>0</v>
      </c>
    </row>
    <row r="215" spans="1:9">
      <c r="G215" s="68" t="s">
        <v>854</v>
      </c>
      <c r="H215" s="52">
        <f>SUMIF($B$196:$B$211,"nezařazeno",$H$196:$H$211)</f>
        <v>0</v>
      </c>
      <c r="I215" s="52">
        <f>H215*4</f>
        <v>0</v>
      </c>
    </row>
  </sheetData>
  <sheetProtection algorithmName="SHA-512" hashValue="HKJFrRGirc8+7oJ35zT+nHncr4AOegBZ17lxPx6QpO+mXseqfJzW4XjLncPAbtAi+RgkonQg+yBb5ygrmFhv8Q==" saltValue="7wqNgKpbb8gCofvqur+tNA==" spinCount="100000" sheet="1" selectLockedCells="1"/>
  <pageMargins left="0.7" right="0.7" top="0.75" bottom="0.75" header="0.3" footer="0.3"/>
  <ignoredErrors>
    <ignoredError sqref="I2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3868-37A5-4524-9BDF-6D8CA1E5772D}">
  <sheetPr>
    <tabColor theme="3" tint="0.749992370372631"/>
  </sheetPr>
  <dimension ref="A1:E87"/>
  <sheetViews>
    <sheetView zoomScale="55" zoomScaleNormal="55" workbookViewId="0">
      <selection activeCell="D6" sqref="D6"/>
    </sheetView>
  </sheetViews>
  <sheetFormatPr defaultColWidth="9.125" defaultRowHeight="14.25"/>
  <cols>
    <col min="1" max="1" width="107.875" style="8" bestFit="1" customWidth="1"/>
    <col min="2" max="2" width="8.875" style="9" bestFit="1" customWidth="1"/>
    <col min="3" max="4" width="15.875" style="8" customWidth="1"/>
    <col min="5" max="5" width="25.75" style="8" customWidth="1"/>
    <col min="6" max="16384" width="9.125" style="8"/>
  </cols>
  <sheetData>
    <row r="1" spans="1:5">
      <c r="D1" s="9"/>
      <c r="E1" s="9"/>
    </row>
    <row r="2" spans="1:5" s="22" customFormat="1" ht="15">
      <c r="A2" s="42" t="s">
        <v>855</v>
      </c>
      <c r="B2" s="43"/>
      <c r="C2" s="44"/>
      <c r="D2" s="43"/>
      <c r="E2" s="43"/>
    </row>
    <row r="3" spans="1:5">
      <c r="D3" s="9"/>
      <c r="E3" s="9"/>
    </row>
    <row r="4" spans="1:5" s="82" customFormat="1" ht="30" customHeight="1">
      <c r="A4" s="13" t="s">
        <v>856</v>
      </c>
      <c r="B4" s="14" t="s">
        <v>371</v>
      </c>
      <c r="C4" s="13" t="s">
        <v>940</v>
      </c>
      <c r="D4" s="13" t="s">
        <v>367</v>
      </c>
      <c r="E4" s="13" t="s">
        <v>941</v>
      </c>
    </row>
    <row r="5" spans="1:5" s="22" customFormat="1" ht="15">
      <c r="A5" s="27" t="s">
        <v>857</v>
      </c>
      <c r="B5" s="28"/>
      <c r="C5" s="45"/>
      <c r="D5" s="3"/>
      <c r="E5" s="3"/>
    </row>
    <row r="6" spans="1:5">
      <c r="A6" t="s">
        <v>858</v>
      </c>
      <c r="B6" s="5" t="s">
        <v>819</v>
      </c>
      <c r="C6" s="46">
        <v>14.399999999999999</v>
      </c>
      <c r="D6" s="56"/>
      <c r="E6" s="15">
        <f>D6*C6</f>
        <v>0</v>
      </c>
    </row>
    <row r="7" spans="1:5">
      <c r="A7" t="s">
        <v>859</v>
      </c>
      <c r="B7" s="5" t="s">
        <v>819</v>
      </c>
      <c r="C7" s="46">
        <v>14.399999999999999</v>
      </c>
      <c r="D7" s="56"/>
      <c r="E7" s="15">
        <f t="shared" ref="E7:E70" si="0">D7*C7</f>
        <v>0</v>
      </c>
    </row>
    <row r="8" spans="1:5">
      <c r="A8" t="s">
        <v>860</v>
      </c>
      <c r="B8" s="5" t="s">
        <v>819</v>
      </c>
      <c r="C8" s="46">
        <v>60</v>
      </c>
      <c r="D8" s="56"/>
      <c r="E8" s="15">
        <f t="shared" si="0"/>
        <v>0</v>
      </c>
    </row>
    <row r="9" spans="1:5" s="83" customFormat="1">
      <c r="A9" s="1" t="s">
        <v>861</v>
      </c>
      <c r="B9" s="2" t="s">
        <v>862</v>
      </c>
      <c r="C9" s="47">
        <v>24</v>
      </c>
      <c r="D9" s="60"/>
      <c r="E9" s="15">
        <f t="shared" si="0"/>
        <v>0</v>
      </c>
    </row>
    <row r="10" spans="1:5" s="22" customFormat="1" ht="15">
      <c r="A10" s="27" t="s">
        <v>863</v>
      </c>
      <c r="B10" s="28"/>
      <c r="C10" s="45"/>
      <c r="D10" s="3"/>
      <c r="E10" s="15"/>
    </row>
    <row r="11" spans="1:5">
      <c r="A11" t="s">
        <v>864</v>
      </c>
      <c r="B11" s="5" t="s">
        <v>819</v>
      </c>
      <c r="C11" s="46">
        <v>180</v>
      </c>
      <c r="D11" s="56"/>
      <c r="E11" s="15">
        <f t="shared" si="0"/>
        <v>0</v>
      </c>
    </row>
    <row r="12" spans="1:5" s="83" customFormat="1">
      <c r="A12" s="1" t="s">
        <v>865</v>
      </c>
      <c r="B12" s="2" t="s">
        <v>819</v>
      </c>
      <c r="C12" s="47">
        <v>240</v>
      </c>
      <c r="D12" s="60"/>
      <c r="E12" s="15">
        <f t="shared" si="0"/>
        <v>0</v>
      </c>
    </row>
    <row r="13" spans="1:5" s="22" customFormat="1" ht="15">
      <c r="A13" s="27" t="s">
        <v>866</v>
      </c>
      <c r="B13" s="28"/>
      <c r="C13" s="45"/>
      <c r="D13" s="3"/>
      <c r="E13" s="15"/>
    </row>
    <row r="14" spans="1:5">
      <c r="A14" t="s">
        <v>867</v>
      </c>
      <c r="B14" s="5" t="s">
        <v>5</v>
      </c>
      <c r="C14" s="46">
        <v>1200</v>
      </c>
      <c r="D14" s="56"/>
      <c r="E14" s="15">
        <f t="shared" si="0"/>
        <v>0</v>
      </c>
    </row>
    <row r="15" spans="1:5">
      <c r="A15" t="s">
        <v>868</v>
      </c>
      <c r="B15" s="5" t="s">
        <v>5</v>
      </c>
      <c r="C15" s="46">
        <v>1200</v>
      </c>
      <c r="D15" s="56"/>
      <c r="E15" s="15">
        <f t="shared" si="0"/>
        <v>0</v>
      </c>
    </row>
    <row r="16" spans="1:5">
      <c r="A16" t="s">
        <v>869</v>
      </c>
      <c r="B16" s="5" t="s">
        <v>5</v>
      </c>
      <c r="C16" s="46">
        <v>1200</v>
      </c>
      <c r="D16" s="56"/>
      <c r="E16" s="15">
        <f t="shared" si="0"/>
        <v>0</v>
      </c>
    </row>
    <row r="17" spans="1:5">
      <c r="A17" t="s">
        <v>870</v>
      </c>
      <c r="B17" s="5" t="s">
        <v>5</v>
      </c>
      <c r="C17" s="46">
        <v>1200</v>
      </c>
      <c r="D17" s="56"/>
      <c r="E17" s="15">
        <f t="shared" si="0"/>
        <v>0</v>
      </c>
    </row>
    <row r="18" spans="1:5">
      <c r="A18" t="s">
        <v>871</v>
      </c>
      <c r="B18" s="5" t="s">
        <v>862</v>
      </c>
      <c r="C18" s="46">
        <v>120000</v>
      </c>
      <c r="D18" s="56"/>
      <c r="E18" s="15">
        <f t="shared" si="0"/>
        <v>0</v>
      </c>
    </row>
    <row r="19" spans="1:5" s="22" customFormat="1" ht="15">
      <c r="A19" s="27" t="s">
        <v>942</v>
      </c>
      <c r="B19" s="28"/>
      <c r="C19" s="45"/>
      <c r="D19" s="3"/>
      <c r="E19" s="15"/>
    </row>
    <row r="20" spans="1:5">
      <c r="A20" t="s">
        <v>872</v>
      </c>
      <c r="B20" s="5" t="s">
        <v>862</v>
      </c>
      <c r="C20" s="46">
        <v>360</v>
      </c>
      <c r="D20" s="56"/>
      <c r="E20" s="15">
        <f t="shared" si="0"/>
        <v>0</v>
      </c>
    </row>
    <row r="21" spans="1:5">
      <c r="A21" t="s">
        <v>873</v>
      </c>
      <c r="B21" s="5" t="s">
        <v>862</v>
      </c>
      <c r="C21" s="46">
        <v>360</v>
      </c>
      <c r="D21" s="56"/>
      <c r="E21" s="15">
        <f t="shared" si="0"/>
        <v>0</v>
      </c>
    </row>
    <row r="22" spans="1:5">
      <c r="A22" t="s">
        <v>874</v>
      </c>
      <c r="B22" s="5" t="s">
        <v>862</v>
      </c>
      <c r="C22" s="46">
        <v>360</v>
      </c>
      <c r="D22" s="56"/>
      <c r="E22" s="15">
        <f t="shared" si="0"/>
        <v>0</v>
      </c>
    </row>
    <row r="23" spans="1:5">
      <c r="A23" t="s">
        <v>875</v>
      </c>
      <c r="B23" s="5" t="s">
        <v>862</v>
      </c>
      <c r="C23" s="46">
        <v>360</v>
      </c>
      <c r="D23" s="56"/>
      <c r="E23" s="15">
        <f t="shared" si="0"/>
        <v>0</v>
      </c>
    </row>
    <row r="24" spans="1:5" s="83" customFormat="1">
      <c r="A24" s="1" t="s">
        <v>876</v>
      </c>
      <c r="B24" s="2" t="s">
        <v>808</v>
      </c>
      <c r="C24" s="47">
        <v>180</v>
      </c>
      <c r="D24" s="60"/>
      <c r="E24" s="15">
        <f t="shared" si="0"/>
        <v>0</v>
      </c>
    </row>
    <row r="25" spans="1:5">
      <c r="A25" t="s">
        <v>877</v>
      </c>
      <c r="B25" s="5" t="s">
        <v>862</v>
      </c>
      <c r="C25" s="46">
        <v>60</v>
      </c>
      <c r="D25" s="56"/>
      <c r="E25" s="15">
        <f t="shared" si="0"/>
        <v>0</v>
      </c>
    </row>
    <row r="26" spans="1:5">
      <c r="A26" t="s">
        <v>878</v>
      </c>
      <c r="B26" s="5" t="s">
        <v>862</v>
      </c>
      <c r="C26" s="46">
        <v>60</v>
      </c>
      <c r="D26" s="56"/>
      <c r="E26" s="15">
        <f t="shared" si="0"/>
        <v>0</v>
      </c>
    </row>
    <row r="27" spans="1:5">
      <c r="A27" t="s">
        <v>879</v>
      </c>
      <c r="B27" s="5" t="s">
        <v>808</v>
      </c>
      <c r="C27" s="46">
        <v>240</v>
      </c>
      <c r="D27" s="56"/>
      <c r="E27" s="15">
        <f t="shared" si="0"/>
        <v>0</v>
      </c>
    </row>
    <row r="28" spans="1:5">
      <c r="A28" t="s">
        <v>880</v>
      </c>
      <c r="B28" s="5" t="s">
        <v>808</v>
      </c>
      <c r="C28" s="46">
        <v>600</v>
      </c>
      <c r="D28" s="56"/>
      <c r="E28" s="15">
        <f t="shared" si="0"/>
        <v>0</v>
      </c>
    </row>
    <row r="29" spans="1:5">
      <c r="A29" t="s">
        <v>881</v>
      </c>
      <c r="B29" s="5" t="s">
        <v>5</v>
      </c>
      <c r="C29" s="46">
        <v>120</v>
      </c>
      <c r="D29" s="56"/>
      <c r="E29" s="15">
        <f t="shared" si="0"/>
        <v>0</v>
      </c>
    </row>
    <row r="30" spans="1:5">
      <c r="A30" t="s">
        <v>882</v>
      </c>
      <c r="B30" s="5" t="s">
        <v>883</v>
      </c>
      <c r="C30" s="46">
        <v>120</v>
      </c>
      <c r="D30" s="56"/>
      <c r="E30" s="15">
        <f t="shared" si="0"/>
        <v>0</v>
      </c>
    </row>
    <row r="31" spans="1:5">
      <c r="A31" t="s">
        <v>884</v>
      </c>
      <c r="B31" s="5" t="s">
        <v>885</v>
      </c>
      <c r="C31" s="46">
        <v>60</v>
      </c>
      <c r="D31" s="56"/>
      <c r="E31" s="15">
        <f t="shared" si="0"/>
        <v>0</v>
      </c>
    </row>
    <row r="32" spans="1:5">
      <c r="A32" t="s">
        <v>886</v>
      </c>
      <c r="B32" s="5" t="s">
        <v>885</v>
      </c>
      <c r="C32" s="46">
        <v>60</v>
      </c>
      <c r="D32" s="56"/>
      <c r="E32" s="15">
        <f t="shared" si="0"/>
        <v>0</v>
      </c>
    </row>
    <row r="33" spans="1:5">
      <c r="A33" t="s">
        <v>887</v>
      </c>
      <c r="B33" s="5" t="s">
        <v>885</v>
      </c>
      <c r="C33" s="46">
        <v>60</v>
      </c>
      <c r="D33" s="56"/>
      <c r="E33" s="15">
        <f t="shared" si="0"/>
        <v>0</v>
      </c>
    </row>
    <row r="34" spans="1:5">
      <c r="A34" t="s">
        <v>888</v>
      </c>
      <c r="B34" s="5" t="s">
        <v>885</v>
      </c>
      <c r="C34" s="46">
        <v>60</v>
      </c>
      <c r="D34" s="56"/>
      <c r="E34" s="15">
        <f t="shared" si="0"/>
        <v>0</v>
      </c>
    </row>
    <row r="35" spans="1:5">
      <c r="A35" t="s">
        <v>889</v>
      </c>
      <c r="B35" s="5" t="s">
        <v>862</v>
      </c>
      <c r="C35" s="46">
        <v>120</v>
      </c>
      <c r="D35" s="56"/>
      <c r="E35" s="15">
        <f t="shared" si="0"/>
        <v>0</v>
      </c>
    </row>
    <row r="36" spans="1:5">
      <c r="A36" t="s">
        <v>890</v>
      </c>
      <c r="B36" s="5" t="s">
        <v>862</v>
      </c>
      <c r="C36" s="46">
        <v>120</v>
      </c>
      <c r="D36" s="56"/>
      <c r="E36" s="15">
        <f t="shared" si="0"/>
        <v>0</v>
      </c>
    </row>
    <row r="37" spans="1:5" s="22" customFormat="1" ht="15">
      <c r="A37" s="27" t="s">
        <v>891</v>
      </c>
      <c r="B37" s="28"/>
      <c r="C37" s="45"/>
      <c r="D37" s="3"/>
      <c r="E37" s="15"/>
    </row>
    <row r="38" spans="1:5">
      <c r="A38" t="s">
        <v>892</v>
      </c>
      <c r="B38" s="5" t="s">
        <v>883</v>
      </c>
      <c r="C38" s="46">
        <v>120</v>
      </c>
      <c r="D38" s="56"/>
      <c r="E38" s="15">
        <f t="shared" si="0"/>
        <v>0</v>
      </c>
    </row>
    <row r="39" spans="1:5">
      <c r="A39" t="s">
        <v>893</v>
      </c>
      <c r="B39" s="5" t="s">
        <v>883</v>
      </c>
      <c r="C39" s="46">
        <v>60</v>
      </c>
      <c r="D39" s="56"/>
      <c r="E39" s="15">
        <f t="shared" si="0"/>
        <v>0</v>
      </c>
    </row>
    <row r="40" spans="1:5">
      <c r="A40" t="s">
        <v>894</v>
      </c>
      <c r="B40" s="5" t="s">
        <v>883</v>
      </c>
      <c r="C40" s="46">
        <v>3600</v>
      </c>
      <c r="D40" s="56"/>
      <c r="E40" s="15">
        <f t="shared" si="0"/>
        <v>0</v>
      </c>
    </row>
    <row r="41" spans="1:5">
      <c r="A41" t="s">
        <v>895</v>
      </c>
      <c r="B41" s="5" t="s">
        <v>883</v>
      </c>
      <c r="C41" s="46">
        <v>3000</v>
      </c>
      <c r="D41" s="56"/>
      <c r="E41" s="15">
        <f t="shared" si="0"/>
        <v>0</v>
      </c>
    </row>
    <row r="42" spans="1:5">
      <c r="A42" t="s">
        <v>896</v>
      </c>
      <c r="B42" s="5" t="s">
        <v>883</v>
      </c>
      <c r="C42" s="46">
        <v>3000</v>
      </c>
      <c r="D42" s="56"/>
      <c r="E42" s="15">
        <f t="shared" si="0"/>
        <v>0</v>
      </c>
    </row>
    <row r="43" spans="1:5">
      <c r="A43" t="s">
        <v>897</v>
      </c>
      <c r="B43" s="5" t="s">
        <v>883</v>
      </c>
      <c r="C43" s="46">
        <v>60</v>
      </c>
      <c r="D43" s="56"/>
      <c r="E43" s="15">
        <f t="shared" si="0"/>
        <v>0</v>
      </c>
    </row>
    <row r="44" spans="1:5" s="22" customFormat="1" ht="15">
      <c r="A44" s="27" t="s">
        <v>898</v>
      </c>
      <c r="B44" s="28"/>
      <c r="C44" s="45"/>
      <c r="D44" s="3"/>
      <c r="E44" s="15"/>
    </row>
    <row r="45" spans="1:5">
      <c r="A45" t="s">
        <v>899</v>
      </c>
      <c r="B45" s="5" t="s">
        <v>900</v>
      </c>
      <c r="C45" s="46">
        <v>60</v>
      </c>
      <c r="D45" s="56"/>
      <c r="E45" s="15">
        <f t="shared" si="0"/>
        <v>0</v>
      </c>
    </row>
    <row r="46" spans="1:5">
      <c r="A46" t="s">
        <v>901</v>
      </c>
      <c r="B46" s="5" t="s">
        <v>900</v>
      </c>
      <c r="C46" s="46">
        <v>360</v>
      </c>
      <c r="D46" s="56"/>
      <c r="E46" s="15">
        <f t="shared" si="0"/>
        <v>0</v>
      </c>
    </row>
    <row r="47" spans="1:5">
      <c r="A47" t="s">
        <v>902</v>
      </c>
      <c r="B47" s="5" t="s">
        <v>900</v>
      </c>
      <c r="C47" s="46">
        <v>60</v>
      </c>
      <c r="D47" s="56"/>
      <c r="E47" s="15">
        <f t="shared" si="0"/>
        <v>0</v>
      </c>
    </row>
    <row r="48" spans="1:5">
      <c r="A48" t="s">
        <v>903</v>
      </c>
      <c r="B48" s="5" t="s">
        <v>900</v>
      </c>
      <c r="C48" s="46">
        <v>60</v>
      </c>
      <c r="D48" s="56"/>
      <c r="E48" s="15">
        <f t="shared" si="0"/>
        <v>0</v>
      </c>
    </row>
    <row r="49" spans="1:5" s="22" customFormat="1" ht="15">
      <c r="A49" s="27" t="s">
        <v>904</v>
      </c>
      <c r="B49" s="28"/>
      <c r="C49" s="45"/>
      <c r="D49" s="3"/>
      <c r="E49" s="15"/>
    </row>
    <row r="50" spans="1:5">
      <c r="A50" t="s">
        <v>905</v>
      </c>
      <c r="B50" s="5" t="s">
        <v>883</v>
      </c>
      <c r="C50" s="46">
        <v>120</v>
      </c>
      <c r="D50" s="56"/>
      <c r="E50" s="15">
        <f t="shared" si="0"/>
        <v>0</v>
      </c>
    </row>
    <row r="51" spans="1:5">
      <c r="A51" t="s">
        <v>906</v>
      </c>
      <c r="B51" s="5" t="s">
        <v>883</v>
      </c>
      <c r="C51" s="46">
        <v>120</v>
      </c>
      <c r="D51" s="56"/>
      <c r="E51" s="15">
        <f t="shared" si="0"/>
        <v>0</v>
      </c>
    </row>
    <row r="52" spans="1:5">
      <c r="A52" t="s">
        <v>907</v>
      </c>
      <c r="B52" s="5" t="s">
        <v>883</v>
      </c>
      <c r="C52" s="46">
        <v>120</v>
      </c>
      <c r="D52" s="56"/>
      <c r="E52" s="15">
        <f t="shared" si="0"/>
        <v>0</v>
      </c>
    </row>
    <row r="53" spans="1:5">
      <c r="A53" t="s">
        <v>908</v>
      </c>
      <c r="B53" s="5" t="s">
        <v>883</v>
      </c>
      <c r="C53" s="46">
        <v>120</v>
      </c>
      <c r="D53" s="56"/>
      <c r="E53" s="15">
        <f t="shared" si="0"/>
        <v>0</v>
      </c>
    </row>
    <row r="54" spans="1:5">
      <c r="A54" t="s">
        <v>909</v>
      </c>
      <c r="B54" s="5" t="s">
        <v>5</v>
      </c>
      <c r="C54" s="46">
        <v>600</v>
      </c>
      <c r="D54" s="56"/>
      <c r="E54" s="15">
        <f t="shared" si="0"/>
        <v>0</v>
      </c>
    </row>
    <row r="55" spans="1:5">
      <c r="A55" t="s">
        <v>910</v>
      </c>
      <c r="B55" s="5" t="s">
        <v>5</v>
      </c>
      <c r="C55" s="46">
        <v>450</v>
      </c>
      <c r="D55" s="56"/>
      <c r="E55" s="15">
        <f t="shared" si="0"/>
        <v>0</v>
      </c>
    </row>
    <row r="56" spans="1:5">
      <c r="A56" t="s">
        <v>911</v>
      </c>
      <c r="B56" s="5" t="s">
        <v>5</v>
      </c>
      <c r="C56" s="46">
        <v>150</v>
      </c>
      <c r="D56" s="56"/>
      <c r="E56" s="15">
        <f t="shared" si="0"/>
        <v>0</v>
      </c>
    </row>
    <row r="57" spans="1:5" s="22" customFormat="1" ht="15">
      <c r="A57" s="27" t="s">
        <v>943</v>
      </c>
      <c r="B57" s="28"/>
      <c r="C57" s="45"/>
      <c r="D57" s="3"/>
      <c r="E57" s="15"/>
    </row>
    <row r="58" spans="1:5">
      <c r="A58" t="s">
        <v>912</v>
      </c>
      <c r="B58" s="5" t="s">
        <v>819</v>
      </c>
      <c r="C58" s="46">
        <v>12</v>
      </c>
      <c r="D58" s="56"/>
      <c r="E58" s="15">
        <f t="shared" si="0"/>
        <v>0</v>
      </c>
    </row>
    <row r="59" spans="1:5">
      <c r="A59" t="s">
        <v>913</v>
      </c>
      <c r="B59" s="5" t="s">
        <v>819</v>
      </c>
      <c r="C59" s="46">
        <v>12</v>
      </c>
      <c r="D59" s="56"/>
      <c r="E59" s="15">
        <f t="shared" si="0"/>
        <v>0</v>
      </c>
    </row>
    <row r="60" spans="1:5">
      <c r="A60" t="s">
        <v>914</v>
      </c>
      <c r="B60" s="5" t="s">
        <v>819</v>
      </c>
      <c r="C60" s="46">
        <v>12</v>
      </c>
      <c r="D60" s="56"/>
      <c r="E60" s="15">
        <f t="shared" si="0"/>
        <v>0</v>
      </c>
    </row>
    <row r="61" spans="1:5">
      <c r="A61" t="s">
        <v>915</v>
      </c>
      <c r="B61" s="5" t="s">
        <v>819</v>
      </c>
      <c r="C61" s="46">
        <v>600</v>
      </c>
      <c r="D61" s="56"/>
      <c r="E61" s="15">
        <f t="shared" si="0"/>
        <v>0</v>
      </c>
    </row>
    <row r="62" spans="1:5">
      <c r="A62" t="s">
        <v>916</v>
      </c>
      <c r="B62" s="5" t="s">
        <v>819</v>
      </c>
      <c r="C62" s="46">
        <v>360</v>
      </c>
      <c r="D62" s="56"/>
      <c r="E62" s="15">
        <f t="shared" si="0"/>
        <v>0</v>
      </c>
    </row>
    <row r="63" spans="1:5">
      <c r="A63" t="s">
        <v>917</v>
      </c>
      <c r="B63" s="5" t="s">
        <v>819</v>
      </c>
      <c r="C63" s="46">
        <v>120</v>
      </c>
      <c r="D63" s="56"/>
      <c r="E63" s="15">
        <f t="shared" si="0"/>
        <v>0</v>
      </c>
    </row>
    <row r="64" spans="1:5">
      <c r="A64" t="s">
        <v>918</v>
      </c>
      <c r="B64" s="5" t="s">
        <v>819</v>
      </c>
      <c r="C64" s="46">
        <v>120</v>
      </c>
      <c r="D64" s="56"/>
      <c r="E64" s="15">
        <f t="shared" si="0"/>
        <v>0</v>
      </c>
    </row>
    <row r="65" spans="1:5" s="22" customFormat="1" ht="15">
      <c r="A65" s="27" t="s">
        <v>919</v>
      </c>
      <c r="B65" s="28"/>
      <c r="C65" s="45"/>
      <c r="D65" s="3"/>
      <c r="E65" s="15"/>
    </row>
    <row r="66" spans="1:5">
      <c r="A66" t="s">
        <v>920</v>
      </c>
      <c r="B66" s="5" t="s">
        <v>862</v>
      </c>
      <c r="C66" s="46">
        <v>600</v>
      </c>
      <c r="D66" s="56"/>
      <c r="E66" s="15">
        <f t="shared" si="0"/>
        <v>0</v>
      </c>
    </row>
    <row r="67" spans="1:5">
      <c r="A67" t="s">
        <v>921</v>
      </c>
      <c r="B67" s="5" t="s">
        <v>862</v>
      </c>
      <c r="C67" s="46">
        <v>600</v>
      </c>
      <c r="D67" s="56"/>
      <c r="E67" s="15">
        <f t="shared" si="0"/>
        <v>0</v>
      </c>
    </row>
    <row r="68" spans="1:5">
      <c r="A68" t="s">
        <v>922</v>
      </c>
      <c r="B68" s="5" t="s">
        <v>862</v>
      </c>
      <c r="C68" s="46">
        <v>600</v>
      </c>
      <c r="D68" s="56"/>
      <c r="E68" s="15">
        <f t="shared" si="0"/>
        <v>0</v>
      </c>
    </row>
    <row r="69" spans="1:5">
      <c r="A69" t="s">
        <v>923</v>
      </c>
      <c r="B69" s="5" t="s">
        <v>862</v>
      </c>
      <c r="C69" s="46">
        <v>600</v>
      </c>
      <c r="D69" s="56"/>
      <c r="E69" s="15">
        <f t="shared" si="0"/>
        <v>0</v>
      </c>
    </row>
    <row r="70" spans="1:5">
      <c r="A70" t="s">
        <v>922</v>
      </c>
      <c r="B70" s="5" t="s">
        <v>862</v>
      </c>
      <c r="C70" s="46">
        <v>600</v>
      </c>
      <c r="D70" s="56"/>
      <c r="E70" s="15">
        <f t="shared" si="0"/>
        <v>0</v>
      </c>
    </row>
    <row r="71" spans="1:5">
      <c r="A71" t="s">
        <v>924</v>
      </c>
      <c r="B71" s="5" t="s">
        <v>862</v>
      </c>
      <c r="C71" s="46">
        <v>600</v>
      </c>
      <c r="D71" s="56"/>
      <c r="E71" s="15">
        <f t="shared" ref="E71:E86" si="1">D71*C71</f>
        <v>0</v>
      </c>
    </row>
    <row r="72" spans="1:5">
      <c r="A72" t="s">
        <v>925</v>
      </c>
      <c r="B72" s="5" t="s">
        <v>862</v>
      </c>
      <c r="C72" s="46">
        <v>600</v>
      </c>
      <c r="D72" s="56"/>
      <c r="E72" s="15">
        <f t="shared" si="1"/>
        <v>0</v>
      </c>
    </row>
    <row r="73" spans="1:5">
      <c r="A73" t="s">
        <v>926</v>
      </c>
      <c r="B73" s="5" t="s">
        <v>862</v>
      </c>
      <c r="C73" s="46">
        <v>600</v>
      </c>
      <c r="D73" s="56"/>
      <c r="E73" s="15">
        <f t="shared" si="1"/>
        <v>0</v>
      </c>
    </row>
    <row r="74" spans="1:5">
      <c r="A74" t="s">
        <v>927</v>
      </c>
      <c r="B74" s="5" t="s">
        <v>862</v>
      </c>
      <c r="C74" s="46">
        <v>600</v>
      </c>
      <c r="D74" s="56"/>
      <c r="E74" s="15">
        <f t="shared" si="1"/>
        <v>0</v>
      </c>
    </row>
    <row r="75" spans="1:5">
      <c r="A75" t="s">
        <v>928</v>
      </c>
      <c r="B75" s="5" t="s">
        <v>862</v>
      </c>
      <c r="C75" s="46">
        <v>600</v>
      </c>
      <c r="D75" s="56"/>
      <c r="E75" s="15">
        <f t="shared" si="1"/>
        <v>0</v>
      </c>
    </row>
    <row r="76" spans="1:5">
      <c r="A76" t="s">
        <v>929</v>
      </c>
      <c r="B76" s="5" t="s">
        <v>862</v>
      </c>
      <c r="C76" s="46">
        <v>1200</v>
      </c>
      <c r="D76" s="56"/>
      <c r="E76" s="15">
        <f t="shared" si="1"/>
        <v>0</v>
      </c>
    </row>
    <row r="77" spans="1:5">
      <c r="A77" t="s">
        <v>930</v>
      </c>
      <c r="B77" s="5" t="s">
        <v>862</v>
      </c>
      <c r="C77" s="46">
        <v>600</v>
      </c>
      <c r="D77" s="56"/>
      <c r="E77" s="15">
        <f t="shared" si="1"/>
        <v>0</v>
      </c>
    </row>
    <row r="78" spans="1:5">
      <c r="A78" t="s">
        <v>931</v>
      </c>
      <c r="B78" s="5" t="s">
        <v>862</v>
      </c>
      <c r="C78" s="46">
        <v>1200</v>
      </c>
      <c r="D78" s="56"/>
      <c r="E78" s="15">
        <f t="shared" si="1"/>
        <v>0</v>
      </c>
    </row>
    <row r="79" spans="1:5">
      <c r="A79" t="s">
        <v>932</v>
      </c>
      <c r="B79" s="5" t="s">
        <v>883</v>
      </c>
      <c r="C79" s="46">
        <v>12000</v>
      </c>
      <c r="D79" s="56"/>
      <c r="E79" s="15">
        <f t="shared" si="1"/>
        <v>0</v>
      </c>
    </row>
    <row r="80" spans="1:5">
      <c r="A80" t="s">
        <v>933</v>
      </c>
      <c r="B80" s="5" t="s">
        <v>883</v>
      </c>
      <c r="C80" s="46">
        <v>1200</v>
      </c>
      <c r="D80" s="56"/>
      <c r="E80" s="15">
        <f t="shared" si="1"/>
        <v>0</v>
      </c>
    </row>
    <row r="81" spans="1:5">
      <c r="A81" t="s">
        <v>934</v>
      </c>
      <c r="B81" s="5" t="s">
        <v>734</v>
      </c>
      <c r="C81" s="46">
        <v>24</v>
      </c>
      <c r="D81" s="56"/>
      <c r="E81" s="15">
        <f t="shared" si="1"/>
        <v>0</v>
      </c>
    </row>
    <row r="82" spans="1:5">
      <c r="A82" t="s">
        <v>935</v>
      </c>
      <c r="B82" s="5" t="s">
        <v>862</v>
      </c>
      <c r="C82" s="46">
        <v>600000</v>
      </c>
      <c r="D82" s="56"/>
      <c r="E82" s="15">
        <f t="shared" si="1"/>
        <v>0</v>
      </c>
    </row>
    <row r="83" spans="1:5">
      <c r="A83" t="s">
        <v>936</v>
      </c>
      <c r="B83" s="5" t="s">
        <v>862</v>
      </c>
      <c r="C83" s="46">
        <v>600000</v>
      </c>
      <c r="D83" s="56"/>
      <c r="E83" s="15">
        <f t="shared" si="1"/>
        <v>0</v>
      </c>
    </row>
    <row r="84" spans="1:5">
      <c r="A84" t="s">
        <v>937</v>
      </c>
      <c r="B84" s="5" t="s">
        <v>862</v>
      </c>
      <c r="C84" s="46">
        <v>120</v>
      </c>
      <c r="D84" s="56"/>
      <c r="E84" s="15">
        <f t="shared" si="1"/>
        <v>0</v>
      </c>
    </row>
    <row r="85" spans="1:5">
      <c r="A85" t="s">
        <v>938</v>
      </c>
      <c r="B85" s="5" t="s">
        <v>862</v>
      </c>
      <c r="C85" s="46">
        <v>120</v>
      </c>
      <c r="D85" s="56"/>
      <c r="E85" s="15">
        <f t="shared" si="1"/>
        <v>0</v>
      </c>
    </row>
    <row r="86" spans="1:5">
      <c r="A86" s="69" t="s">
        <v>939</v>
      </c>
      <c r="B86" s="70" t="s">
        <v>862</v>
      </c>
      <c r="C86" s="84">
        <v>120</v>
      </c>
      <c r="D86" s="75"/>
      <c r="E86" s="72">
        <f t="shared" si="1"/>
        <v>0</v>
      </c>
    </row>
    <row r="87" spans="1:5" ht="15">
      <c r="D87" s="67" t="s">
        <v>365</v>
      </c>
      <c r="E87" s="51">
        <f>SUM(E5:E86)</f>
        <v>0</v>
      </c>
    </row>
  </sheetData>
  <sheetProtection algorithmName="SHA-512" hashValue="xQfV7XMQEINJsuEXEKOphixNDv82vTmPVo5uRffETa79b0jmRYY5f+JIteYBkMUCwXSCkZQojdQyCQDZoBJJ+Q==" saltValue="jbFOPjvLS4eW7oGIYpnBAw=="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1A5E-666D-403E-B126-8F367668209F}">
  <dimension ref="A1:E24"/>
  <sheetViews>
    <sheetView workbookViewId="0">
      <selection activeCell="D19" sqref="D19"/>
    </sheetView>
  </sheetViews>
  <sheetFormatPr defaultColWidth="9.125" defaultRowHeight="14.25"/>
  <cols>
    <col min="1" max="1" width="9.125" style="8"/>
    <col min="2" max="2" width="24.375" style="8" customWidth="1"/>
    <col min="3" max="4" width="25.75" style="8" customWidth="1"/>
    <col min="5" max="16384" width="9.125" style="8"/>
  </cols>
  <sheetData>
    <row r="1" spans="1:5">
      <c r="B1" s="9"/>
      <c r="D1" s="9"/>
      <c r="E1" s="9"/>
    </row>
    <row r="2" spans="1:5" s="22" customFormat="1" ht="15">
      <c r="A2" s="20" t="s">
        <v>390</v>
      </c>
      <c r="B2" s="53"/>
      <c r="C2" s="54"/>
      <c r="D2" s="53"/>
      <c r="E2" s="55"/>
    </row>
    <row r="3" spans="1:5">
      <c r="B3" s="9"/>
      <c r="D3" s="9"/>
      <c r="E3" s="9"/>
    </row>
    <row r="4" spans="1:5" s="22" customFormat="1" ht="15">
      <c r="A4" s="16" t="s">
        <v>366</v>
      </c>
      <c r="B4" s="18"/>
      <c r="C4" s="61" t="s">
        <v>946</v>
      </c>
      <c r="D4" s="61" t="s">
        <v>947</v>
      </c>
    </row>
    <row r="5" spans="1:5">
      <c r="A5" s="8" t="s">
        <v>944</v>
      </c>
      <c r="C5" s="52">
        <f>'Plošní prvky'!H157</f>
        <v>0</v>
      </c>
      <c r="D5" s="52">
        <f>C5*4</f>
        <v>0</v>
      </c>
    </row>
    <row r="6" spans="1:5">
      <c r="A6" s="24" t="s">
        <v>945</v>
      </c>
      <c r="B6" s="24"/>
      <c r="C6" s="85">
        <f>'Plošní prvky'!H170</f>
        <v>0</v>
      </c>
      <c r="D6" s="85">
        <f>C6*4</f>
        <v>0</v>
      </c>
    </row>
    <row r="7" spans="1:5" s="22" customFormat="1" ht="15">
      <c r="A7" s="22" t="s">
        <v>948</v>
      </c>
      <c r="C7" s="51">
        <f>SUM(C5:C6)</f>
        <v>0</v>
      </c>
      <c r="D7" s="51">
        <f>SUM(D5:D6)</f>
        <v>0</v>
      </c>
    </row>
    <row r="8" spans="1:5">
      <c r="C8" s="52"/>
      <c r="D8" s="52"/>
    </row>
    <row r="9" spans="1:5" s="22" customFormat="1" ht="15">
      <c r="A9" s="37" t="s">
        <v>388</v>
      </c>
      <c r="B9" s="38"/>
      <c r="C9" s="62" t="s">
        <v>946</v>
      </c>
      <c r="D9" s="62" t="s">
        <v>947</v>
      </c>
      <c r="E9" s="55"/>
    </row>
    <row r="10" spans="1:5">
      <c r="A10" s="8" t="s">
        <v>944</v>
      </c>
      <c r="C10" s="52">
        <f>'Bodové prvky'!H191</f>
        <v>0</v>
      </c>
      <c r="D10" s="52">
        <f>C10*4</f>
        <v>0</v>
      </c>
    </row>
    <row r="11" spans="1:5">
      <c r="A11" s="24" t="s">
        <v>945</v>
      </c>
      <c r="B11" s="24"/>
      <c r="C11" s="85">
        <f>'Bodové prvky'!H212</f>
        <v>0</v>
      </c>
      <c r="D11" s="85">
        <f>C11*4</f>
        <v>0</v>
      </c>
    </row>
    <row r="12" spans="1:5" s="22" customFormat="1" ht="15">
      <c r="A12" s="22" t="s">
        <v>949</v>
      </c>
      <c r="C12" s="51">
        <f>SUM(C10:C11)</f>
        <v>0</v>
      </c>
      <c r="D12" s="51">
        <f>SUM(D10:D11)</f>
        <v>0</v>
      </c>
    </row>
    <row r="13" spans="1:5">
      <c r="C13" s="52"/>
      <c r="D13" s="52"/>
    </row>
    <row r="14" spans="1:5" s="22" customFormat="1" ht="15">
      <c r="A14" s="42" t="s">
        <v>389</v>
      </c>
      <c r="B14" s="43"/>
      <c r="C14" s="63" t="s">
        <v>946</v>
      </c>
      <c r="D14" s="63" t="s">
        <v>947</v>
      </c>
      <c r="E14" s="55"/>
    </row>
    <row r="15" spans="1:5" s="22" customFormat="1" ht="15">
      <c r="A15" s="22" t="s">
        <v>950</v>
      </c>
      <c r="C15" s="51">
        <f>D15/4</f>
        <v>0</v>
      </c>
      <c r="D15" s="51">
        <f>Materiál!E87</f>
        <v>0</v>
      </c>
    </row>
    <row r="16" spans="1:5" s="22" customFormat="1" ht="15">
      <c r="C16" s="51"/>
      <c r="D16" s="51"/>
    </row>
    <row r="17" spans="1:4">
      <c r="C17" s="52"/>
      <c r="D17" s="52"/>
    </row>
    <row r="18" spans="1:4" s="22" customFormat="1" ht="15">
      <c r="A18" s="49" t="s">
        <v>951</v>
      </c>
      <c r="B18" s="49"/>
      <c r="C18" s="48">
        <f>SUM(C15,C12,C7)</f>
        <v>0</v>
      </c>
      <c r="D18" s="48">
        <f>SUM(D15,D12,D7)</f>
        <v>0</v>
      </c>
    </row>
    <row r="19" spans="1:4">
      <c r="C19" s="52"/>
      <c r="D19" s="52"/>
    </row>
    <row r="20" spans="1:4">
      <c r="C20" s="52"/>
      <c r="D20" s="52"/>
    </row>
    <row r="21" spans="1:4">
      <c r="C21" s="52"/>
      <c r="D21" s="52"/>
    </row>
    <row r="22" spans="1:4">
      <c r="C22" s="52"/>
      <c r="D22" s="52"/>
    </row>
    <row r="23" spans="1:4">
      <c r="C23" s="52"/>
      <c r="D23" s="52"/>
    </row>
    <row r="24" spans="1:4">
      <c r="C24" s="52"/>
      <c r="D24" s="52"/>
    </row>
  </sheetData>
  <sheetProtection algorithmName="SHA-512" hashValue="Evc1hchfKdw3P1MjkRHtEQ+oM1yJvDRyI6HGuN6ZkWCVPwhzJ/xQ+ThvZEe8UhP3tXcEbNo7ChNo7+jEPvszIQ==" saltValue="ZHgpsdfHIIM1h+q/MaNMu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Úvod</vt:lpstr>
      <vt:lpstr>Plošní prvky</vt:lpstr>
      <vt:lpstr>Bodové prvky</vt:lpstr>
      <vt:lpstr>Materiál</vt:lpstr>
      <vt:lpstr>Souhrn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Dubecký, Daniel</dc:creator>
  <cp:lastModifiedBy>Hulová Gabriela, Bc.</cp:lastModifiedBy>
  <dcterms:created xsi:type="dcterms:W3CDTF">2025-12-01T14:48:34Z</dcterms:created>
  <dcterms:modified xsi:type="dcterms:W3CDTF">2025-12-04T08:43:36Z</dcterms:modified>
</cp:coreProperties>
</file>