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antta-my.sharepoint.com/personal/daniel_dubecky_cz_gt_com/Documents/Plocha/Kontrola chýb Praha 5 - zeleň/"/>
    </mc:Choice>
  </mc:AlternateContent>
  <xr:revisionPtr revIDLastSave="127" documentId="8_{0D4957B5-2652-4FB0-8F9C-2571B76E051B}" xr6:coauthVersionLast="47" xr6:coauthVersionMax="47" xr10:uidLastSave="{4C0145E6-EA11-49B6-8386-80A47740D3A4}"/>
  <workbookProtection workbookAlgorithmName="SHA-512" workbookHashValue="/xL1f/UILhXV4pZBruPxsXQ4LKHy9VR5suw7yJVQ3iJlTBNPoG/CSSnFdVS6prNWcMbx1AdBJXVPpAIqWcZZ9w==" workbookSaltValue="c2SXqBZnDeaZLUF40hxjxQ==" workbookSpinCount="100000" lockStructure="1"/>
  <bookViews>
    <workbookView xWindow="-23148" yWindow="-108" windowWidth="23256" windowHeight="13896" activeTab="2" xr2:uid="{8505D956-AF32-4A01-8DB6-A1DE39E7C0F8}"/>
  </bookViews>
  <sheets>
    <sheet name="Úvod" sheetId="2" r:id="rId1"/>
    <sheet name="Plošní prvky" sheetId="1" r:id="rId2"/>
    <sheet name="Bodové prvky" sheetId="3" r:id="rId3"/>
    <sheet name="Materiál" sheetId="4" r:id="rId4"/>
    <sheet name="Souhrn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3" l="1"/>
  <c r="H170" i="1"/>
  <c r="H175" i="1"/>
  <c r="I174" i="1"/>
  <c r="I175" i="1"/>
  <c r="H178" i="1"/>
  <c r="H168" i="1"/>
  <c r="H219" i="3"/>
  <c r="I219" i="3" s="1"/>
  <c r="H155" i="1"/>
  <c r="I155" i="1" s="1"/>
  <c r="I168" i="1" l="1"/>
  <c r="H96" i="3"/>
  <c r="H126" i="1" l="1"/>
  <c r="I126" i="1" s="1"/>
  <c r="H200" i="3" l="1"/>
  <c r="I200" i="3" s="1"/>
  <c r="H194" i="3"/>
  <c r="I194" i="3" s="1"/>
  <c r="H196" i="3"/>
  <c r="I196" i="3" s="1"/>
  <c r="H193" i="3"/>
  <c r="I193" i="3" s="1"/>
  <c r="H166" i="3"/>
  <c r="I166" i="3" s="1"/>
  <c r="H167" i="3"/>
  <c r="I167" i="3" s="1"/>
  <c r="H168" i="3"/>
  <c r="I168" i="3" s="1"/>
  <c r="H165" i="3"/>
  <c r="I165" i="3" s="1"/>
  <c r="H161" i="3"/>
  <c r="I161" i="3" s="1"/>
  <c r="H162" i="3"/>
  <c r="I162" i="3" s="1"/>
  <c r="H150" i="3"/>
  <c r="I150" i="3" s="1"/>
  <c r="H151" i="3"/>
  <c r="I151" i="3" s="1"/>
  <c r="H152" i="3"/>
  <c r="I152" i="3" s="1"/>
  <c r="H153" i="3"/>
  <c r="I153" i="3" s="1"/>
  <c r="H149" i="3"/>
  <c r="I149" i="3" s="1"/>
  <c r="H132" i="3"/>
  <c r="I132" i="3" s="1"/>
  <c r="H133" i="3"/>
  <c r="I133" i="3" s="1"/>
  <c r="H131" i="3"/>
  <c r="I131" i="3" s="1"/>
  <c r="H128" i="3"/>
  <c r="I128" i="3" s="1"/>
  <c r="H119" i="3"/>
  <c r="I119" i="3" s="1"/>
  <c r="H116" i="3"/>
  <c r="I116" i="3" s="1"/>
  <c r="H117" i="3"/>
  <c r="I117" i="3" s="1"/>
  <c r="H114" i="3"/>
  <c r="I114" i="3" s="1"/>
  <c r="H110" i="3"/>
  <c r="I110" i="3" s="1"/>
  <c r="H111" i="3"/>
  <c r="I111" i="3" s="1"/>
  <c r="H100" i="3"/>
  <c r="I100" i="3" s="1"/>
  <c r="H71" i="3"/>
  <c r="I71" i="3" s="1"/>
  <c r="H73" i="3"/>
  <c r="I73" i="3" s="1"/>
  <c r="H74" i="3"/>
  <c r="I74" i="3" s="1"/>
  <c r="H75" i="3"/>
  <c r="I75" i="3" s="1"/>
  <c r="H76" i="3"/>
  <c r="I76" i="3" s="1"/>
  <c r="H77" i="3"/>
  <c r="I77" i="3" s="1"/>
  <c r="H81" i="3"/>
  <c r="I81" i="3" s="1"/>
  <c r="H82" i="3"/>
  <c r="I82" i="3" s="1"/>
  <c r="H83" i="3"/>
  <c r="I83" i="3" s="1"/>
  <c r="H84" i="3"/>
  <c r="I84" i="3" s="1"/>
  <c r="H85" i="3"/>
  <c r="I85" i="3" s="1"/>
  <c r="H86" i="3"/>
  <c r="I86" i="3" s="1"/>
  <c r="H87" i="3"/>
  <c r="I87" i="3" s="1"/>
  <c r="H88" i="3"/>
  <c r="I88" i="3" s="1"/>
  <c r="H89" i="3"/>
  <c r="I89" i="3" s="1"/>
  <c r="H90" i="3"/>
  <c r="I90" i="3" s="1"/>
  <c r="H91" i="3"/>
  <c r="I91" i="3" s="1"/>
  <c r="H93" i="3"/>
  <c r="I93" i="3" s="1"/>
  <c r="H79" i="3"/>
  <c r="I79" i="3" s="1"/>
  <c r="H80" i="3"/>
  <c r="I80" i="3" s="1"/>
  <c r="H70" i="3"/>
  <c r="I70" i="3" s="1"/>
  <c r="H66" i="3"/>
  <c r="I66" i="3" s="1"/>
  <c r="H67" i="3"/>
  <c r="I67" i="3" s="1"/>
  <c r="H68" i="3"/>
  <c r="I68" i="3" s="1"/>
  <c r="H65" i="3"/>
  <c r="I65" i="3" s="1"/>
  <c r="H23" i="3"/>
  <c r="I23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21" i="3"/>
  <c r="I21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13" i="3"/>
  <c r="I13" i="3" s="1"/>
  <c r="H7" i="3"/>
  <c r="I7" i="3" s="1"/>
  <c r="H8" i="3"/>
  <c r="I8" i="3" s="1"/>
  <c r="H9" i="3"/>
  <c r="I9" i="3" s="1"/>
  <c r="H10" i="3"/>
  <c r="I10" i="3" s="1"/>
  <c r="H11" i="3"/>
  <c r="I11" i="3" s="1"/>
  <c r="H6" i="3"/>
  <c r="H100" i="1"/>
  <c r="I100" i="1" s="1"/>
  <c r="E6" i="4"/>
  <c r="E7" i="4"/>
  <c r="E8" i="4"/>
  <c r="E9" i="4"/>
  <c r="E11" i="4"/>
  <c r="E12" i="4"/>
  <c r="E14" i="4"/>
  <c r="E15" i="4"/>
  <c r="E16" i="4"/>
  <c r="E17" i="4"/>
  <c r="E18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5" i="4"/>
  <c r="E46" i="4"/>
  <c r="E47" i="4"/>
  <c r="E48" i="4"/>
  <c r="E50" i="4"/>
  <c r="E51" i="4"/>
  <c r="E52" i="4"/>
  <c r="E53" i="4"/>
  <c r="E54" i="4"/>
  <c r="E55" i="4"/>
  <c r="E87" i="4" s="1"/>
  <c r="E56" i="4"/>
  <c r="E58" i="4"/>
  <c r="E59" i="4"/>
  <c r="E60" i="4"/>
  <c r="E61" i="4"/>
  <c r="E62" i="4"/>
  <c r="E63" i="4"/>
  <c r="E64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H207" i="3"/>
  <c r="H208" i="3"/>
  <c r="I208" i="3" s="1"/>
  <c r="H209" i="3"/>
  <c r="I209" i="3" s="1"/>
  <c r="H210" i="3"/>
  <c r="I210" i="3" s="1"/>
  <c r="H211" i="3"/>
  <c r="I211" i="3" s="1"/>
  <c r="H212" i="3"/>
  <c r="I212" i="3" s="1"/>
  <c r="H213" i="3"/>
  <c r="I213" i="3" s="1"/>
  <c r="H214" i="3"/>
  <c r="I214" i="3" s="1"/>
  <c r="H215" i="3"/>
  <c r="I215" i="3" s="1"/>
  <c r="H216" i="3"/>
  <c r="H217" i="3"/>
  <c r="I217" i="3" s="1"/>
  <c r="H218" i="3"/>
  <c r="I218" i="3" s="1"/>
  <c r="H220" i="3"/>
  <c r="I220" i="3" s="1"/>
  <c r="H221" i="3"/>
  <c r="I221" i="3" s="1"/>
  <c r="H222" i="3"/>
  <c r="I222" i="3" s="1"/>
  <c r="H223" i="3"/>
  <c r="I223" i="3" s="1"/>
  <c r="H224" i="3"/>
  <c r="I224" i="3" s="1"/>
  <c r="H225" i="3"/>
  <c r="H206" i="3"/>
  <c r="I206" i="3" s="1"/>
  <c r="H22" i="3"/>
  <c r="I22" i="3" s="1"/>
  <c r="H24" i="3"/>
  <c r="I24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H40" i="3"/>
  <c r="I40" i="3" s="1"/>
  <c r="H41" i="3"/>
  <c r="I41" i="3" s="1"/>
  <c r="H42" i="3"/>
  <c r="I42" i="3" s="1"/>
  <c r="H43" i="3"/>
  <c r="I43" i="3" s="1"/>
  <c r="H44" i="3"/>
  <c r="I44" i="3" s="1"/>
  <c r="H45" i="3"/>
  <c r="I45" i="3" s="1"/>
  <c r="H46" i="3"/>
  <c r="I46" i="3" s="1"/>
  <c r="H47" i="3"/>
  <c r="I47" i="3" s="1"/>
  <c r="H48" i="3"/>
  <c r="I48" i="3" s="1"/>
  <c r="H49" i="3"/>
  <c r="I49" i="3" s="1"/>
  <c r="H50" i="3"/>
  <c r="I50" i="3" s="1"/>
  <c r="H51" i="3"/>
  <c r="I51" i="3" s="1"/>
  <c r="H52" i="3"/>
  <c r="I52" i="3" s="1"/>
  <c r="H53" i="3"/>
  <c r="I53" i="3" s="1"/>
  <c r="H54" i="3"/>
  <c r="I54" i="3" s="1"/>
  <c r="H55" i="3"/>
  <c r="I55" i="3" s="1"/>
  <c r="H56" i="3"/>
  <c r="I56" i="3" s="1"/>
  <c r="H57" i="3"/>
  <c r="I57" i="3" s="1"/>
  <c r="H58" i="3"/>
  <c r="I58" i="3" s="1"/>
  <c r="H60" i="3"/>
  <c r="I60" i="3" s="1"/>
  <c r="H61" i="3"/>
  <c r="I61" i="3" s="1"/>
  <c r="H62" i="3"/>
  <c r="I62" i="3" s="1"/>
  <c r="H63" i="3"/>
  <c r="I63" i="3" s="1"/>
  <c r="H72" i="3"/>
  <c r="I72" i="3" s="1"/>
  <c r="H78" i="3"/>
  <c r="I78" i="3" s="1"/>
  <c r="H92" i="3"/>
  <c r="I92" i="3" s="1"/>
  <c r="H94" i="3"/>
  <c r="I94" i="3" s="1"/>
  <c r="I96" i="3"/>
  <c r="H97" i="3"/>
  <c r="I97" i="3" s="1"/>
  <c r="H98" i="3"/>
  <c r="I98" i="3" s="1"/>
  <c r="H101" i="3"/>
  <c r="I101" i="3" s="1"/>
  <c r="H102" i="3"/>
  <c r="I102" i="3" s="1"/>
  <c r="H103" i="3"/>
  <c r="I103" i="3" s="1"/>
  <c r="H105" i="3"/>
  <c r="I105" i="3" s="1"/>
  <c r="H106" i="3"/>
  <c r="I106" i="3" s="1"/>
  <c r="H107" i="3"/>
  <c r="I107" i="3" s="1"/>
  <c r="H109" i="3"/>
  <c r="I109" i="3" s="1"/>
  <c r="H112" i="3"/>
  <c r="I112" i="3" s="1"/>
  <c r="H115" i="3"/>
  <c r="I115" i="3" s="1"/>
  <c r="H120" i="3"/>
  <c r="I120" i="3" s="1"/>
  <c r="H121" i="3"/>
  <c r="I121" i="3" s="1"/>
  <c r="H123" i="3"/>
  <c r="I123" i="3" s="1"/>
  <c r="H124" i="3"/>
  <c r="I124" i="3" s="1"/>
  <c r="H125" i="3"/>
  <c r="I125" i="3" s="1"/>
  <c r="H127" i="3"/>
  <c r="I127" i="3" s="1"/>
  <c r="H129" i="3"/>
  <c r="I129" i="3" s="1"/>
  <c r="H135" i="3"/>
  <c r="I135" i="3" s="1"/>
  <c r="H136" i="3"/>
  <c r="I136" i="3" s="1"/>
  <c r="H137" i="3"/>
  <c r="I137" i="3" s="1"/>
  <c r="H138" i="3"/>
  <c r="I138" i="3" s="1"/>
  <c r="H140" i="3"/>
  <c r="I140" i="3" s="1"/>
  <c r="H141" i="3"/>
  <c r="I141" i="3" s="1"/>
  <c r="H142" i="3"/>
  <c r="I142" i="3" s="1"/>
  <c r="H144" i="3"/>
  <c r="I144" i="3" s="1"/>
  <c r="H145" i="3"/>
  <c r="I145" i="3" s="1"/>
  <c r="H146" i="3"/>
  <c r="I146" i="3" s="1"/>
  <c r="H147" i="3"/>
  <c r="I147" i="3" s="1"/>
  <c r="H154" i="3"/>
  <c r="I154" i="3" s="1"/>
  <c r="H156" i="3"/>
  <c r="I156" i="3" s="1"/>
  <c r="H157" i="3"/>
  <c r="I157" i="3" s="1"/>
  <c r="H158" i="3"/>
  <c r="I158" i="3" s="1"/>
  <c r="H160" i="3"/>
  <c r="I160" i="3" s="1"/>
  <c r="H163" i="3"/>
  <c r="I163" i="3" s="1"/>
  <c r="H170" i="3"/>
  <c r="I170" i="3" s="1"/>
  <c r="H172" i="3"/>
  <c r="H173" i="3"/>
  <c r="I173" i="3" s="1"/>
  <c r="H174" i="3"/>
  <c r="I174" i="3" s="1"/>
  <c r="H175" i="3"/>
  <c r="I175" i="3" s="1"/>
  <c r="H176" i="3"/>
  <c r="I176" i="3" s="1"/>
  <c r="H178" i="3"/>
  <c r="I178" i="3" s="1"/>
  <c r="H179" i="3"/>
  <c r="I179" i="3" s="1"/>
  <c r="H180" i="3"/>
  <c r="I180" i="3" s="1"/>
  <c r="H181" i="3"/>
  <c r="I181" i="3" s="1"/>
  <c r="H182" i="3"/>
  <c r="I182" i="3" s="1"/>
  <c r="H184" i="3"/>
  <c r="I184" i="3" s="1"/>
  <c r="H185" i="3"/>
  <c r="I185" i="3" s="1"/>
  <c r="H186" i="3"/>
  <c r="I186" i="3" s="1"/>
  <c r="H187" i="3"/>
  <c r="I187" i="3" s="1"/>
  <c r="H189" i="3"/>
  <c r="I189" i="3" s="1"/>
  <c r="H190" i="3"/>
  <c r="I190" i="3" s="1"/>
  <c r="H191" i="3"/>
  <c r="I191" i="3" s="1"/>
  <c r="H195" i="3"/>
  <c r="I195" i="3" s="1"/>
  <c r="H197" i="3"/>
  <c r="I197" i="3" s="1"/>
  <c r="H199" i="3"/>
  <c r="I199" i="3" s="1"/>
  <c r="I172" i="3" l="1"/>
  <c r="I201" i="3" s="1"/>
  <c r="H201" i="3"/>
  <c r="C10" i="5" s="1"/>
  <c r="D10" i="5" s="1"/>
  <c r="I225" i="3"/>
  <c r="H229" i="3"/>
  <c r="I229" i="3" s="1"/>
  <c r="H227" i="3"/>
  <c r="I227" i="3" s="1"/>
  <c r="D15" i="5"/>
  <c r="C15" i="5" s="1"/>
  <c r="I207" i="3"/>
  <c r="H226" i="3"/>
  <c r="C11" i="5" s="1"/>
  <c r="D11" i="5" s="1"/>
  <c r="H228" i="3"/>
  <c r="I228" i="3" s="1"/>
  <c r="I216" i="3"/>
  <c r="H164" i="1"/>
  <c r="H165" i="1"/>
  <c r="I165" i="1" s="1"/>
  <c r="H166" i="1"/>
  <c r="I166" i="1" s="1"/>
  <c r="H167" i="1"/>
  <c r="I167" i="1" s="1"/>
  <c r="H169" i="1"/>
  <c r="I169" i="1" s="1"/>
  <c r="I170" i="1"/>
  <c r="H171" i="1"/>
  <c r="H172" i="1"/>
  <c r="I172" i="1" s="1"/>
  <c r="H173" i="1"/>
  <c r="I173" i="1" s="1"/>
  <c r="H174" i="1"/>
  <c r="H163" i="1"/>
  <c r="H6" i="1"/>
  <c r="H7" i="1"/>
  <c r="I7" i="1" s="1"/>
  <c r="H8" i="1"/>
  <c r="I8" i="1" s="1"/>
  <c r="H10" i="1"/>
  <c r="I10" i="1" s="1"/>
  <c r="H11" i="1"/>
  <c r="I11" i="1" s="1"/>
  <c r="H12" i="1"/>
  <c r="I12" i="1" s="1"/>
  <c r="H14" i="1"/>
  <c r="I14" i="1" s="1"/>
  <c r="H15" i="1"/>
  <c r="I15" i="1" s="1"/>
  <c r="H16" i="1"/>
  <c r="I16" i="1" s="1"/>
  <c r="H18" i="1"/>
  <c r="I18" i="1" s="1"/>
  <c r="H19" i="1"/>
  <c r="I19" i="1" s="1"/>
  <c r="H20" i="1"/>
  <c r="I20" i="1" s="1"/>
  <c r="H22" i="1"/>
  <c r="I22" i="1" s="1"/>
  <c r="H23" i="1"/>
  <c r="I23" i="1" s="1"/>
  <c r="H24" i="1"/>
  <c r="I24" i="1" s="1"/>
  <c r="H26" i="1"/>
  <c r="I26" i="1" s="1"/>
  <c r="H27" i="1"/>
  <c r="I27" i="1" s="1"/>
  <c r="H28" i="1"/>
  <c r="I28" i="1" s="1"/>
  <c r="H30" i="1"/>
  <c r="I30" i="1" s="1"/>
  <c r="H31" i="1"/>
  <c r="I31" i="1" s="1"/>
  <c r="H32" i="1"/>
  <c r="I32" i="1" s="1"/>
  <c r="H34" i="1"/>
  <c r="I34" i="1" s="1"/>
  <c r="H35" i="1"/>
  <c r="I35" i="1" s="1"/>
  <c r="H36" i="1"/>
  <c r="I36" i="1" s="1"/>
  <c r="H38" i="1"/>
  <c r="H39" i="1"/>
  <c r="I39" i="1" s="1"/>
  <c r="H40" i="1"/>
  <c r="H42" i="1"/>
  <c r="I42" i="1" s="1"/>
  <c r="H43" i="1"/>
  <c r="I43" i="1" s="1"/>
  <c r="H44" i="1"/>
  <c r="I44" i="1" s="1"/>
  <c r="H46" i="1"/>
  <c r="I46" i="1" s="1"/>
  <c r="H47" i="1"/>
  <c r="I47" i="1" s="1"/>
  <c r="H48" i="1"/>
  <c r="I48" i="1" s="1"/>
  <c r="H50" i="1"/>
  <c r="I50" i="1" s="1"/>
  <c r="H51" i="1"/>
  <c r="I51" i="1" s="1"/>
  <c r="H52" i="1"/>
  <c r="I52" i="1" s="1"/>
  <c r="H54" i="1"/>
  <c r="H55" i="1"/>
  <c r="I55" i="1" s="1"/>
  <c r="H56" i="1"/>
  <c r="I56" i="1" s="1"/>
  <c r="H58" i="1"/>
  <c r="I58" i="1" s="1"/>
  <c r="H59" i="1"/>
  <c r="I59" i="1" s="1"/>
  <c r="H61" i="1"/>
  <c r="I61" i="1" s="1"/>
  <c r="H62" i="1"/>
  <c r="I62" i="1" s="1"/>
  <c r="H64" i="1"/>
  <c r="I64" i="1" s="1"/>
  <c r="H65" i="1"/>
  <c r="I65" i="1" s="1"/>
  <c r="H67" i="1"/>
  <c r="I67" i="1" s="1"/>
  <c r="H68" i="1"/>
  <c r="I68" i="1" s="1"/>
  <c r="H69" i="1"/>
  <c r="I69" i="1" s="1"/>
  <c r="H71" i="1"/>
  <c r="I71" i="1" s="1"/>
  <c r="H72" i="1"/>
  <c r="I72" i="1" s="1"/>
  <c r="H74" i="1"/>
  <c r="I74" i="1" s="1"/>
  <c r="H75" i="1"/>
  <c r="I75" i="1" s="1"/>
  <c r="H76" i="1"/>
  <c r="I76" i="1" s="1"/>
  <c r="H78" i="1"/>
  <c r="I78" i="1" s="1"/>
  <c r="H79" i="1"/>
  <c r="I79" i="1" s="1"/>
  <c r="H80" i="1"/>
  <c r="I80" i="1" s="1"/>
  <c r="H82" i="1"/>
  <c r="I82" i="1" s="1"/>
  <c r="H83" i="1"/>
  <c r="I83" i="1" s="1"/>
  <c r="H85" i="1"/>
  <c r="I85" i="1" s="1"/>
  <c r="H86" i="1"/>
  <c r="I86" i="1" s="1"/>
  <c r="H87" i="1"/>
  <c r="I87" i="1" s="1"/>
  <c r="H89" i="1"/>
  <c r="I89" i="1" s="1"/>
  <c r="H90" i="1"/>
  <c r="I90" i="1" s="1"/>
  <c r="H92" i="1"/>
  <c r="I92" i="1" s="1"/>
  <c r="H93" i="1"/>
  <c r="I93" i="1" s="1"/>
  <c r="H95" i="1"/>
  <c r="I95" i="1" s="1"/>
  <c r="H96" i="1"/>
  <c r="I96" i="1" s="1"/>
  <c r="H98" i="1"/>
  <c r="I98" i="1" s="1"/>
  <c r="H99" i="1"/>
  <c r="I99" i="1" s="1"/>
  <c r="H102" i="1"/>
  <c r="I102" i="1" s="1"/>
  <c r="H103" i="1"/>
  <c r="I103" i="1" s="1"/>
  <c r="H105" i="1"/>
  <c r="I105" i="1" s="1"/>
  <c r="H106" i="1"/>
  <c r="I106" i="1" s="1"/>
  <c r="H107" i="1"/>
  <c r="I107" i="1" s="1"/>
  <c r="H108" i="1"/>
  <c r="I108" i="1" s="1"/>
  <c r="H110" i="1"/>
  <c r="I110" i="1" s="1"/>
  <c r="H111" i="1"/>
  <c r="I111" i="1" s="1"/>
  <c r="H112" i="1"/>
  <c r="I112" i="1" s="1"/>
  <c r="H114" i="1"/>
  <c r="I114" i="1" s="1"/>
  <c r="H115" i="1"/>
  <c r="I115" i="1" s="1"/>
  <c r="H116" i="1"/>
  <c r="I116" i="1" s="1"/>
  <c r="H118" i="1"/>
  <c r="I118" i="1" s="1"/>
  <c r="H119" i="1"/>
  <c r="I119" i="1" s="1"/>
  <c r="H120" i="1"/>
  <c r="I120" i="1" s="1"/>
  <c r="H122" i="1"/>
  <c r="I122" i="1" s="1"/>
  <c r="H123" i="1"/>
  <c r="I123" i="1" s="1"/>
  <c r="H124" i="1"/>
  <c r="I124" i="1" s="1"/>
  <c r="H125" i="1"/>
  <c r="I125" i="1" s="1"/>
  <c r="H127" i="1"/>
  <c r="I127" i="1" s="1"/>
  <c r="H128" i="1"/>
  <c r="I128" i="1" s="1"/>
  <c r="H129" i="1"/>
  <c r="I129" i="1" s="1"/>
  <c r="H130" i="1"/>
  <c r="I130" i="1" s="1"/>
  <c r="H132" i="1"/>
  <c r="I132" i="1" s="1"/>
  <c r="H133" i="1"/>
  <c r="I133" i="1" s="1"/>
  <c r="H135" i="1"/>
  <c r="I135" i="1" s="1"/>
  <c r="H136" i="1"/>
  <c r="I136" i="1" s="1"/>
  <c r="H138" i="1"/>
  <c r="I138" i="1" s="1"/>
  <c r="H139" i="1"/>
  <c r="I139" i="1" s="1"/>
  <c r="H140" i="1"/>
  <c r="I140" i="1" s="1"/>
  <c r="H141" i="1"/>
  <c r="I141" i="1" s="1"/>
  <c r="H143" i="1"/>
  <c r="I143" i="1" s="1"/>
  <c r="H144" i="1"/>
  <c r="I144" i="1" s="1"/>
  <c r="H145" i="1"/>
  <c r="I145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6" i="1"/>
  <c r="I156" i="1" s="1"/>
  <c r="H157" i="1"/>
  <c r="I157" i="1" s="1"/>
  <c r="I38" i="1"/>
  <c r="I40" i="1"/>
  <c r="I54" i="1"/>
  <c r="I171" i="1" l="1"/>
  <c r="H176" i="1"/>
  <c r="I176" i="1"/>
  <c r="I163" i="1"/>
  <c r="I178" i="1"/>
  <c r="I164" i="1"/>
  <c r="H177" i="1"/>
  <c r="I177" i="1" s="1"/>
  <c r="I6" i="1"/>
  <c r="I158" i="1" s="1"/>
  <c r="H158" i="1"/>
  <c r="C5" i="5" s="1"/>
  <c r="I226" i="3"/>
  <c r="C6" i="5"/>
  <c r="D6" i="5" s="1"/>
  <c r="D12" i="5"/>
  <c r="C12" i="5"/>
  <c r="C7" i="5" l="1"/>
  <c r="C18" i="5" s="1"/>
  <c r="D5" i="5"/>
  <c r="D7" i="5" s="1"/>
  <c r="D18" i="5" s="1"/>
</calcChain>
</file>

<file path=xl/sharedStrings.xml><?xml version="1.0" encoding="utf-8"?>
<sst xmlns="http://schemas.openxmlformats.org/spreadsheetml/2006/main" count="1678" uniqueCount="1036">
  <si>
    <t>Stručný název</t>
  </si>
  <si>
    <t>Unikátní označení</t>
  </si>
  <si>
    <t>Detailní popis práce</t>
  </si>
  <si>
    <t>odstranění ruderálního porostu</t>
  </si>
  <si>
    <t>odstranění ruderálního porostu mechanicky s naložením, odvozem do 20 km a vyložením</t>
  </si>
  <si>
    <t>m²</t>
  </si>
  <si>
    <t>odstranění ruderálního porostu v rovině</t>
  </si>
  <si>
    <t>1a</t>
  </si>
  <si>
    <t>odstranění ruderálního porostu mechanicky s naložením, odvozem do 20 km a vyložením, v rovině nebo ve svahu do 1:5</t>
  </si>
  <si>
    <t>odstranění ruderálního porostu ve svahu 1</t>
  </si>
  <si>
    <t>1b</t>
  </si>
  <si>
    <t>odstranění ruderálního porostu mechanicky s naložením, odvozem do 20 km a vyložením, ve svahu 1:5 do 1:2</t>
  </si>
  <si>
    <t>odstranění ruderálního porostu ve svahu 2</t>
  </si>
  <si>
    <t>1c</t>
  </si>
  <si>
    <t>odstranění ruderálního porostu mechanicky s naložením, odvozem do 20 km a vyložením, ve svahu do 1:2 do 1:1</t>
  </si>
  <si>
    <t>odstranění pařezu odfrézováním nebo odvrtáním do hloubky do 200 mm</t>
  </si>
  <si>
    <t>odstranění pařezu odfrézováním nebo odvrtáním, v ceně je zahrnuta případná likvidace odpadu</t>
  </si>
  <si>
    <t>odstranění pařezu odfrézováním nebo odvrtáním do hloubky do 200 mm v rovině</t>
  </si>
  <si>
    <t>2a</t>
  </si>
  <si>
    <t>odstranění pařezu odfrézováním nebo odvrtáním, v ceně je zahrnuta případná likvidace odpadu, v rovině nebo ve svahu do 1:5</t>
  </si>
  <si>
    <t>2b</t>
  </si>
  <si>
    <t>odstranění pařezu odfrézováním nebo odvrtáním, v ceně je zahrnuta případná likvidace odpadu, na svahu přes 1:5 do 1:2</t>
  </si>
  <si>
    <t>2c</t>
  </si>
  <si>
    <t>odstranění pařezu odfrézováním nebo odvrtáním, v ceně je zahrnuta případná likvidace odpadu, na svahu přes 1:2 do 1:1</t>
  </si>
  <si>
    <t>odstranění pařezu odfrézováním nebo odvrtáním do hloubky od 200 mm do 500 mm</t>
  </si>
  <si>
    <t>odstranění pařezu odfrézováním nebo odvrtáním do hloubky od 200 mm do 500 mm v rovině</t>
  </si>
  <si>
    <t>3a</t>
  </si>
  <si>
    <t>v rovině nebo na svahu do 1:5</t>
  </si>
  <si>
    <t>3b</t>
  </si>
  <si>
    <t>na svahu přes 1:5 do 1:2</t>
  </si>
  <si>
    <t>3c</t>
  </si>
  <si>
    <t>na svahu přes 1:2 do 1:1</t>
  </si>
  <si>
    <t>zásyp jam po vyfrézovaných pařezech do hloubky 200 mm</t>
  </si>
  <si>
    <t>zásyp jam po vyfrézovaných pařezech,  v ceně jsou započteny i náklady na přemístění zeminy na vzdálenost do 20 m, zásyp jam, hutnění a hrubé urovnání povrchu</t>
  </si>
  <si>
    <t>zásyp jam po vyfrézovaných pařezech do hloubky 200 mm v rovině</t>
  </si>
  <si>
    <t>4a</t>
  </si>
  <si>
    <t>zásyp jam po vyfrézovaných pařezech,  v ceně jsou započteny i náklady na přemístění zeminy na vzdálenost do 20 m, zásyp jam, hutnění a hrubé urovnání povrchu, v rovině nebo na svahu do 1:5</t>
  </si>
  <si>
    <t>4b</t>
  </si>
  <si>
    <t>zásyp jam po vyfrézovaných pařezech,  v ceně jsou započteny i náklady na přemístění zeminy na vzdálenost do 20 m, zásyp jam, hutnění a hrubé urovnání povrchu, na svahu přes 1:5 do 1:2</t>
  </si>
  <si>
    <t>4c</t>
  </si>
  <si>
    <t>zásyp jam po vyfrézovaných pařezech,  v ceně jsou započteny i náklady na přemístění zeminy na vzdálenost do 20 m, zásyp jam, hutnění a hrubé urovnání povrchu, na svahu přes 1:2 do 1:1</t>
  </si>
  <si>
    <t>zásyp jam po vyfrézovaných pařezech do hloubky přes 200 do 500 mm</t>
  </si>
  <si>
    <t>zásyp jam po vyfrézovaných pařezech do hloubky přes 200 do 500 mm v rovině</t>
  </si>
  <si>
    <t>5a</t>
  </si>
  <si>
    <t>5b</t>
  </si>
  <si>
    <t>5c</t>
  </si>
  <si>
    <t>odstranění dřevin do 1 m s odstraněním pařezu</t>
  </si>
  <si>
    <t>odstranění nevhodných dřevin o průměru kmene do 100 mm s odklizením hmoty do 50m a naložením</t>
  </si>
  <si>
    <t>odstranění dřevin do 1 m s odstraněním pařezu v rovině</t>
  </si>
  <si>
    <t>6a</t>
  </si>
  <si>
    <t>odstranění nevhodných dřevin o průměru kmene do 100 mm s odklizením hmoty do 50m a naložením, v rovině nebo ve svahu do 1:5</t>
  </si>
  <si>
    <t>odstranění dřevin do 1 m s odstraněním pařezu ve svahu 1</t>
  </si>
  <si>
    <t>6b</t>
  </si>
  <si>
    <t>odstranění nevhodných dřevin o průměru kmene do 100 mm s odklizením hmoty do 50m a naložením, na svahu přes 1:5 do 1:2</t>
  </si>
  <si>
    <t>odstranění dřevin do 1 m s odstraněním pařezu ve svahu 2</t>
  </si>
  <si>
    <t>6c</t>
  </si>
  <si>
    <t>odstranění nevhodných dřevin o průměru kmene do 100 mm s odklizením hmoty do 50m a naložením, na svahu přes 1:2 do 1:1</t>
  </si>
  <si>
    <t>odstranění dřevin nad 1 m bez odstranění pařezu</t>
  </si>
  <si>
    <t>odstranění dřevin nad 1 m bez odstranění pařezu v rovině</t>
  </si>
  <si>
    <t>7a</t>
  </si>
  <si>
    <t>odstranění dřevin nad 1 m bez odstranění pařezu ve svahu 1</t>
  </si>
  <si>
    <t>7b</t>
  </si>
  <si>
    <t>odstranění dřevin nad 1 m bez odstranění pařezu ve svahu 2</t>
  </si>
  <si>
    <t>7c</t>
  </si>
  <si>
    <t>odstranění dřevin nad 1 m s odstraněním pařezu</t>
  </si>
  <si>
    <t>odstranění dřevin nad 1 m s odstraněním pařezu v rovině</t>
  </si>
  <si>
    <t>8a</t>
  </si>
  <si>
    <t>odstranění dřevin nad 1 m s odstraněním pařezu ve svahu 1</t>
  </si>
  <si>
    <t>8b</t>
  </si>
  <si>
    <t>odstranění dřevin nad 1 m s odstraněním pařezu ve svahu 2</t>
  </si>
  <si>
    <t>8c</t>
  </si>
  <si>
    <t>založení parkového trávníku výsevem</t>
  </si>
  <si>
    <t>založení trávníku na půdě předem připravené s pokosením, naložením, odvozem odpadu do 20 km a se složením</t>
  </si>
  <si>
    <t>založení parkového trávníku v rovině</t>
  </si>
  <si>
    <t>9a</t>
  </si>
  <si>
    <t>založení trávníku na půdě předem připravené s pokosením, naložením, odvozem odpadu do 20 km a se složením, v rovině nebo ve svahu do 1:5</t>
  </si>
  <si>
    <t>založení parkového trávníku ve svahu 1</t>
  </si>
  <si>
    <t>9b</t>
  </si>
  <si>
    <t>založení trávníku na půdě předem připravené s pokosením, naložením, odvozem odpadu do 20 km a se složením, ve svahu přes 1:5 do 1:2</t>
  </si>
  <si>
    <t>založení parkového trávníku ve svahu 2</t>
  </si>
  <si>
    <t>9c</t>
  </si>
  <si>
    <t>založení trávníku na půdě předem připravené s pokosením, naložením, odvozem odpadu do 20 km a se složením, přes 1:2 do 1:1</t>
  </si>
  <si>
    <t>založení trávníku ve vegetačních prefabrikátech výsevem semene</t>
  </si>
  <si>
    <t>založení trávníku ve veget. pref. v rovině</t>
  </si>
  <si>
    <t>10a</t>
  </si>
  <si>
    <t>založení trávníku na půdě předem připravené s pokosením, naložením, odvozem odpadu do 20 km a se složením, v rovině nebo na svahu do 1:5</t>
  </si>
  <si>
    <t>založení trávníku ve veget. pref. ve svahu 1</t>
  </si>
  <si>
    <t>10b</t>
  </si>
  <si>
    <t>založení trávníku na půdě předem připravené s pokosením, naložením, odvozem odpadu do 20 km a se složením, na svahu přes 1:5 do 1:2</t>
  </si>
  <si>
    <t>založení trávníku ve veget. pref. ve svahu 2</t>
  </si>
  <si>
    <t>10c</t>
  </si>
  <si>
    <t>založení trávníku na půdě předem připravené s pokosením, naložením, odvozem odpadu do 20 km a se složením, na svahu přes 1:2 do 1:1</t>
  </si>
  <si>
    <t>založení trávníku ve vegetačních prefabrikátech výsevem směsi ornice nebo substrátu a semene</t>
  </si>
  <si>
    <t>11a</t>
  </si>
  <si>
    <t>11b</t>
  </si>
  <si>
    <t>11c</t>
  </si>
  <si>
    <t>plošná úprava terénu s urovnáním povrchu bez doplnění ornice</t>
  </si>
  <si>
    <t>plošná úprava terénu s urovnáním povrchu bez doplnění ornice při nerovnostech terénu +-50 až +- 100 mm</t>
  </si>
  <si>
    <t>úprava terénu v rovině</t>
  </si>
  <si>
    <t>12a</t>
  </si>
  <si>
    <t>plošná úprava terénu s urovnáním povrchu bez doplnění ornice při nerovnostech terénu +-50 až +- 100 mm, v rovině nebo ve svahu do 1:5</t>
  </si>
  <si>
    <t>úprava terénu ve svahu 1</t>
  </si>
  <si>
    <t>12b</t>
  </si>
  <si>
    <t>plošná úprava terénu s urovnáním povrchu bez doplnění ornice při nerovnostech terénu +-50 až +- 100 mm, ve svahu přes 1:5 do 1:2</t>
  </si>
  <si>
    <t>úprava terénu ve svahu 2</t>
  </si>
  <si>
    <t>12c</t>
  </si>
  <si>
    <t>plošná úprava terénu s urovnáním povrchu bez doplnění ornice při nerovnostech terénu +-50 až +- 100 mm, ve svahu přes 1:2 do 1:1</t>
  </si>
  <si>
    <t>doplnění zeminy nebo substrátu na travnatých plochách</t>
  </si>
  <si>
    <t>doplnění zeminy nebo substrátu na travnatých plochách tloušťky do 50 mm, s přemístěním na vzdálenost do 3 m vodorovně</t>
  </si>
  <si>
    <t>doplnění ornice v rovině</t>
  </si>
  <si>
    <t>13a</t>
  </si>
  <si>
    <t>doplnění zeminy nebo substrátu na travnatých plochách tloušťky do 50 mm, s přemístěním na vzdálenost do 3 m vodorovně, v rovině nebo ve svahu do 1:5</t>
  </si>
  <si>
    <t>doplnění ornice ve svahu 1</t>
  </si>
  <si>
    <t>13b</t>
  </si>
  <si>
    <t>doplnění zeminy nebo substrátu na travnatých plochách tloušťky do 50 mm, s přemístěním na vzdálenost do 3 m vodorovně, ve svahu přes 1:5 do 1:2</t>
  </si>
  <si>
    <t>doplnění ornice ve svahu 2</t>
  </si>
  <si>
    <t>13c</t>
  </si>
  <si>
    <t>doplnění zeminy nebo substrátu na travnatých plochách tloušťky do 50 mm, s přemístěním na vzdálenost do 3 m vodorovně, ve svahu přes 1:2 do 1:1</t>
  </si>
  <si>
    <t>zpevnění svahu prkny při sklonu svahu v zemině tř. 1 až 4</t>
  </si>
  <si>
    <t>zpevnění svahu</t>
  </si>
  <si>
    <t>14a</t>
  </si>
  <si>
    <t>zpevnění svahu prkny při sklonu svahu v zemině tř. 1 až 4, přes 1:2 do 1:1</t>
  </si>
  <si>
    <t xml:space="preserve">zpevnění svahu </t>
  </si>
  <si>
    <t>14b</t>
  </si>
  <si>
    <t>zpevnění svahu prkny při sklonu svahu v zemině tř. 1 až 4, přes 1:1 do 1:0,7</t>
  </si>
  <si>
    <t>založení záhonu pro výsadbu rostlin</t>
  </si>
  <si>
    <t>založení záhonu pro výsadbu rostlin s urovnáním a s případným naložením odpadu na dopravní prostředek, odvozem do 20 km a se složením</t>
  </si>
  <si>
    <t>založení záhonu</t>
  </si>
  <si>
    <t>15a</t>
  </si>
  <si>
    <t>v rovině nebo na svahu do 1:5, v hornině 1 až 2</t>
  </si>
  <si>
    <t>založení záhonu na starém trávníku</t>
  </si>
  <si>
    <t>15b</t>
  </si>
  <si>
    <t>v rovině nebo na svahu do 1:5, na starém trávníku</t>
  </si>
  <si>
    <t xml:space="preserve">obdělání půdy </t>
  </si>
  <si>
    <t>obdělání půdy kultivátorováním</t>
  </si>
  <si>
    <t>obdělání půdy kultivátorováním v rovině</t>
  </si>
  <si>
    <t>16a</t>
  </si>
  <si>
    <t>v rovině nebo ve svahu do 1:5</t>
  </si>
  <si>
    <t>obdělání půdy kultivátorováním ve svahu 1</t>
  </si>
  <si>
    <t>16b</t>
  </si>
  <si>
    <t>ve svahu přes 1:5 do 1:2</t>
  </si>
  <si>
    <t>obdělání půdy rytím do hloubky 200 mm</t>
  </si>
  <si>
    <t>obdělání půdy rytím v rovině</t>
  </si>
  <si>
    <t>86a</t>
  </si>
  <si>
    <t>rytím půdy do hloubky 200 mm v zemině tř. 1 -2, v rovině nebo ve svahu do 1:5</t>
  </si>
  <si>
    <t>obdělání půdy rytím ve svahu 1</t>
  </si>
  <si>
    <t>86b</t>
  </si>
  <si>
    <t>rytím půdy do hloubky 200 mm v zemině tř. 1 -2, ve svahu přes 1:5 do 1:2</t>
  </si>
  <si>
    <t>obdělání půdy rytím ve svahu 2</t>
  </si>
  <si>
    <t>86c</t>
  </si>
  <si>
    <t xml:space="preserve">rytím půdy do hloubky 200 mm v zemině tř. 1 -2, ve svahu přes 1:2 do 1:1 </t>
  </si>
  <si>
    <t>výsev trávníku hydroosevem</t>
  </si>
  <si>
    <t>výsev trávníku hydroosevem 1</t>
  </si>
  <si>
    <t>17a</t>
  </si>
  <si>
    <t xml:space="preserve">na ornici </t>
  </si>
  <si>
    <t>výsev trávníku hydroosevem 2</t>
  </si>
  <si>
    <t>17b</t>
  </si>
  <si>
    <t>na písky</t>
  </si>
  <si>
    <t>zhotovení obalu kmene</t>
  </si>
  <si>
    <t>zhotovení obalu kmene a spodních částí větví stromu z juty ve dvou vrstvách</t>
  </si>
  <si>
    <t>obal kmene z juty ve dvou vrstvách v rovině</t>
  </si>
  <si>
    <t>18a</t>
  </si>
  <si>
    <t>obal kmene z juty ve dvou vrstvách 1</t>
  </si>
  <si>
    <t>18b</t>
  </si>
  <si>
    <t>obal kmene z juty ve dvou vrstvách 2</t>
  </si>
  <si>
    <t>18c</t>
  </si>
  <si>
    <t>ošetření vysázených dřevin</t>
  </si>
  <si>
    <t>ošetření vysázených dřevin tj. odplevelení a nakypření nebo vypletí, odstranění poškozených částí dřeviny s případným naložením na dopravní prostředek, odvozem do 20 km a se složením</t>
  </si>
  <si>
    <t>ošetření vysazených skupin dřevin v rovině</t>
  </si>
  <si>
    <t>19a</t>
  </si>
  <si>
    <t>ošetření vysázených dřevin tj. odplevelení a nakypření nebo vypletí, odstranění poškozených částí dřeviny s případným naložením na dopravní prostředek, odvozem do 20 km a se složením, v rovině nebo ve svahu do 1:5</t>
  </si>
  <si>
    <t>ošetření vysazených skupin dřevin ve svahu 1</t>
  </si>
  <si>
    <t>19b</t>
  </si>
  <si>
    <t>ošetření vysázených dřevin tj. odplevelení a nakypření nebo vypletí, odstranění poškozených částí dřeviny s případným naložením na dopravní prostředek, odvozem do 20 km a se složením, ve svahu přes 1:5 do 1:2</t>
  </si>
  <si>
    <t>ošetření vysazených skupin dřevin ve svahu 2</t>
  </si>
  <si>
    <t>19c</t>
  </si>
  <si>
    <t xml:space="preserve">ošetření vysázených dřevin tj. odplevelení a nakypření nebo vypletí, odstranění poškozených částí dřeviny s případným naložením na dopravní prostředek, odvozem do 20 km a se složením, ve svahu přes 1:2 do 1:1 </t>
  </si>
  <si>
    <t xml:space="preserve">chemické odplevelení půdy před založením kultury, trávníku nebo zpevněných ploch o výměře jednotlivě přes 20 m2 </t>
  </si>
  <si>
    <t>chemické odplevelení půdy před založením kultury, trávníku nebo zpevněných ploch o výměře jednotlivě přes 20 m2, před postřikem naširoko</t>
  </si>
  <si>
    <t>odplevelení postřikem v rovině</t>
  </si>
  <si>
    <t>20a</t>
  </si>
  <si>
    <t>chemické odplevelení půdy před založením kultury, trávníku nebo zpevněných ploch o výměře jednotlivě přes 20 m2, v rovině nebo ve svahu do 1:5, před postřikem naširoko</t>
  </si>
  <si>
    <t>odplevelení postřikem ve svahu 1</t>
  </si>
  <si>
    <t>20b</t>
  </si>
  <si>
    <t>chemické odplevelení půdy před založením kultury, trávníku nebo zpevněných ploch o výměře jednotlivě přes 20 m2 , ve svahu přes 1:5 do 1:2, před postřikem naširoko</t>
  </si>
  <si>
    <t xml:space="preserve">chemické odplevelení po založení kultury </t>
  </si>
  <si>
    <t>21a</t>
  </si>
  <si>
    <t>v rovině nebo ve svahu do 1:5, postřikem naširoko</t>
  </si>
  <si>
    <t>21b</t>
  </si>
  <si>
    <t>ve svahu přes 1:5 do 1:2, postřikem naširoko</t>
  </si>
  <si>
    <t>odplevelení postřikem ve svahu 2</t>
  </si>
  <si>
    <t>21c</t>
  </si>
  <si>
    <t>ve svahu přes 1:2 do 1:1 , postřikem naširoko</t>
  </si>
  <si>
    <t>mulčování vysázených rostlin kačírkem nebo drceným kamenivem, při tloušťce mulče do 100 mm</t>
  </si>
  <si>
    <t>mulčování vrstvou v rovině</t>
  </si>
  <si>
    <t>22a</t>
  </si>
  <si>
    <t>mulčování vrstvou ve svahu 1</t>
  </si>
  <si>
    <t>22b</t>
  </si>
  <si>
    <t>mulčování vysázených rostlin kačírkem nebo drceným kamenivem, při tloušťce mulče přes 50 do 100 mm</t>
  </si>
  <si>
    <t>mulčování vysázených rostlin kačírkem nebo drceným kamenivem, při tloušťce mulče přes 50 do 100 mm, s naložením odpadu na dopravní prostředek, odvozem do 20 km a se složením</t>
  </si>
  <si>
    <t>87a</t>
  </si>
  <si>
    <t>kačírkem nebo drceným kamenivem, při tloušťce mulče přes 50 do 100 mm, v rovině nebo ve svahu do 1:5</t>
  </si>
  <si>
    <t>87b</t>
  </si>
  <si>
    <t>kačírkem nebo drceným kamenivem, při tloušťce mulče přes 50 do 100 mm, na svahu přes 1:5 do 1:2</t>
  </si>
  <si>
    <t>mulčování vysázených rostlin mulčovací kůrou</t>
  </si>
  <si>
    <t>mulčování vysázených rostlin mulčovací kůrou, při tloušťce mulče do 100 mm</t>
  </si>
  <si>
    <t>88a</t>
  </si>
  <si>
    <t>mulčovací kůrou, při tloušťce mulče do 100 mm, v rovině nebo ve svahu do 1:5</t>
  </si>
  <si>
    <t>88b</t>
  </si>
  <si>
    <t>mulčovací kůrou, při tloušťce mulče do 100 mm, ve svahu přes 1:5 do 1:2</t>
  </si>
  <si>
    <t>ošetření vysázených květin</t>
  </si>
  <si>
    <t>ošetření a vypletí květin v rovině</t>
  </si>
  <si>
    <t>23a</t>
  </si>
  <si>
    <t>ošetření vysázených květin tj. vypletí s případným odstraněním částí odkvetlých rostlin, s naložením odpadu na dopravní prostředek, odvozem do 20 km a se složením, v rovině</t>
  </si>
  <si>
    <t>ošetření květin v nádobách</t>
  </si>
  <si>
    <t>23b</t>
  </si>
  <si>
    <t>ošetření vysázených květin tj. vypletí s případným odstraněním částí odkvetlých rostlin, s naložením odpadu na dopravní prostředek, odvozem do 20 km a se složením, v nádobě nebo na zvýšeném záhoně</t>
  </si>
  <si>
    <t>udržování mlatových cest</t>
  </si>
  <si>
    <t>kryt ploch pro tělovýchovu jednovrstvový nebo dvouvrstvový s rozprostřením hmot, vlhčením a zhutněním, škvárových, tloušťky 80 mm</t>
  </si>
  <si>
    <t>odstranění obalu kmene a spodních větví stromu z juty</t>
  </si>
  <si>
    <t>odstranění obalu kmene a spodních větví stromu z juty, s naložením odpadu na dopravní prostředek, odvozem do 20 km a se složením</t>
  </si>
  <si>
    <t>odstranění juty ve dvou vrstvách v rovině</t>
  </si>
  <si>
    <t>25a</t>
  </si>
  <si>
    <t>odstranění obalu kmene a spodních větví stromu z juty, s naložením odpadu na dopravní prostředek, odvozem do 20 km a se složením, v rovině nebo ve svahu do 1:5</t>
  </si>
  <si>
    <t>odstranění juty ve dvou vrstvách ve svahu 1</t>
  </si>
  <si>
    <t>25b</t>
  </si>
  <si>
    <t>odstranění obalu kmene a spodních větví stromu z juty, s naložením odpadu na dopravní prostředek, odvozem do 20 km a se složením, ve svahu přes 1:5 do 1:2</t>
  </si>
  <si>
    <t>pokosení trávníku se shrabáním a naložením shrabu na dopravní prostředek</t>
  </si>
  <si>
    <t>pokosení trávníku se shrabáním a naložením shrabu na dopravní prostředek, odvozem do 20 km a se složením</t>
  </si>
  <si>
    <t>pokosení parterového trávníku v rovině</t>
  </si>
  <si>
    <t>26a</t>
  </si>
  <si>
    <t>pokosení trávníku se shrabáním a naložením shrabu na dopravní prostředek, odvozem do 20 km a se složením, v rovině nebo ve svahu do 1:5</t>
  </si>
  <si>
    <t>pokosení parkového trávníku v rovině</t>
  </si>
  <si>
    <t>26b</t>
  </si>
  <si>
    <t>pokosení parkového trávníku ve svahu 1</t>
  </si>
  <si>
    <t>26c</t>
  </si>
  <si>
    <t>pokosení trávníku se shrabáním a naložením shrabu na dopravní prostředek, odvozem do 20 km a se složením, ve svahu přes 1:5 do 1:2</t>
  </si>
  <si>
    <t>pokosení parkového trávníku ve svahu 2</t>
  </si>
  <si>
    <t>26d</t>
  </si>
  <si>
    <t xml:space="preserve">pokosení trávníku se shrabáním a naložením shrabu na dopravní prostředek, odvozem do 20 km a se složením, ve svahu přes 1:2 do 1:1 </t>
  </si>
  <si>
    <t>řez a tvarování živých plotů nebo stěn</t>
  </si>
  <si>
    <t>řez a tvarování živých plotů nebo stěn s naložením odpadu na dopravní prostředek, dovozem do 20 km a se složením</t>
  </si>
  <si>
    <t>řez živého plotu 1</t>
  </si>
  <si>
    <t>27a</t>
  </si>
  <si>
    <t>řez a tvarování živých plotů nebo stěn s naložením odpadu na dopravní prostředek, dovozem do 20 km a se složením, přímých výšky do 0,8 m šířky do 0,8 m</t>
  </si>
  <si>
    <t>řez živého plotu 2</t>
  </si>
  <si>
    <t>27b</t>
  </si>
  <si>
    <t>řez a tvarování živých plotů nebo stěn s naložením odpadu na dopravní prostředek, dovozem do 20 km a se složením, přímých přes 0,8 - 1,5 m výšky a do 1,0 m šířky</t>
  </si>
  <si>
    <t>řez živého plotu 3</t>
  </si>
  <si>
    <t>27c</t>
  </si>
  <si>
    <t>řez a tvarování živých plotů nebo stěn s naložením odpadu na dopravní prostředek, dovozem do 20 km a se složením, přímých přes 1,5 do 3,0 m výšky, jakékoliv šířky</t>
  </si>
  <si>
    <t>průklest keřů</t>
  </si>
  <si>
    <t>řez keřů s přemístěním odstraněných větví na vzdálenost do 20 m, uložením na hromady, naložením na dopravní prostředek, odvozem do 20 km a se složením</t>
  </si>
  <si>
    <t>průklest keřů, koruna do 1,5 m</t>
  </si>
  <si>
    <t>28a</t>
  </si>
  <si>
    <t>řez keřů s přemístěním odstraněných větví na vzdálenost do 20 m, uložením na hromady, naložením na dopravní prostředek, odvozem do 20 km a se složením, průměr koruny do 1,5 m</t>
  </si>
  <si>
    <t>průklest keřů, koruna 1,5 - 3 m</t>
  </si>
  <si>
    <t>28b</t>
  </si>
  <si>
    <t>řez keřů s přemístěním odstraněných větví na vzdálenost do 20 m, uložením na hromady, naložením na dopravní prostředek, odvozem do 20 km a se složením, průměr koruny přes 1,5 do 3 m</t>
  </si>
  <si>
    <t>průklest keřů, koruna 3 - 5 m</t>
  </si>
  <si>
    <t>28c</t>
  </si>
  <si>
    <t>řez keřů s přemístěním odstraněných větví na vzdálenost do 20 m, uložením na hromady, naložením na dopravní prostředek, odvozem do 20 km a se složením, průměr koruny přes 3 do 5 m</t>
  </si>
  <si>
    <t>průklest trnitých keřů</t>
  </si>
  <si>
    <t>řez trnitých keřů s přemístěním odstraněných větví na vzdálenost do 20 m, uložením na hromady, naložením na dopravní prostředek, odvozem do 20 km a se složením</t>
  </si>
  <si>
    <t>průklest trnitých keřů do 1,5 m</t>
  </si>
  <si>
    <t>89a</t>
  </si>
  <si>
    <t>řez trnitých keřů s přemístěním odstraněných větví na vzdálenost do 20 m, uložením na hromady, naložením na dopravní prostředek, odvozem do 20 km a se složením, průměr koruny do 1,5 m</t>
  </si>
  <si>
    <t>průklest trnitých keřů 1,5 - 3 m</t>
  </si>
  <si>
    <t>89b</t>
  </si>
  <si>
    <t>řez trnitých keřů s přemístěním odstraněných větví na vzdálenost do 20 m, uložením na hromady, naložením na dopravní prostředek, odvozem do 20 km a se složením, průměr koruny přes 1,5 do 3 m</t>
  </si>
  <si>
    <t>průklest trnitých keřů 3 - 5 m</t>
  </si>
  <si>
    <t>89c</t>
  </si>
  <si>
    <t>řez trnitých keřů s přemístěním odstraněných větví na vzdálenost do 20 m, uložením na hromady, naložením na dopravní prostředek, odvozem do 20 km a se složením, průměr koruny přes 3 do 5 m</t>
  </si>
  <si>
    <t>zmlazení keřů</t>
  </si>
  <si>
    <t>zmlazení keřů s přemístěním odstraněných větví na vzdálenost do 20 m, uložením na hromady, naložením na dopravní prostředek, odvozem do 20 km a se složením</t>
  </si>
  <si>
    <t>zmlazení keřů, koruna do 1,5 m</t>
  </si>
  <si>
    <t>90a</t>
  </si>
  <si>
    <t>zmlazení keřů s přemístěním odstraněných větví na vzdálenost do 20 m, uložením na hromady, naložením na dopravní prostředek, odvozem do 20 km a se složením, průměr koruny do 1,5 m</t>
  </si>
  <si>
    <t>zmlazení keřů, koruna 1,5 - 3 m</t>
  </si>
  <si>
    <t>90b</t>
  </si>
  <si>
    <t>zmlazení keřů s přemístěním odstraněných větví na vzdálenost do 20 m, uložením na hromady, naložením na dopravní prostředek, odvozem do 20 km a se složením, průměr koruny přes 1,5 do 3 m</t>
  </si>
  <si>
    <t>zmlazení keřů, koruna 3 - 5 m</t>
  </si>
  <si>
    <t>90c</t>
  </si>
  <si>
    <t>zmlazení keřů s přemístěním odstraněných větví na vzdálenost do 20 m, uložením na hromady, naložením na dopravní prostředek, odvozem do 20 km a se složením, průměr koruny přes 3 do 5 m</t>
  </si>
  <si>
    <t>řez růží</t>
  </si>
  <si>
    <t>řez růží velkokvětých s přemístěním odstraněných větví na vzdálenost do 20 m, uložením na hromady, naložením na dopravní prostředek, odvozem do 20 km a se složením</t>
  </si>
  <si>
    <t>vypletí květin</t>
  </si>
  <si>
    <t>v rovině nebo ve svahu do 1:5, záhonů květin</t>
  </si>
  <si>
    <t>vypletí růží v rovině</t>
  </si>
  <si>
    <t>29b</t>
  </si>
  <si>
    <t>v rovině nebo ve svahu do 1:5, záhonů růží</t>
  </si>
  <si>
    <t>vypletí dřevin ve skupinách</t>
  </si>
  <si>
    <t>29c</t>
  </si>
  <si>
    <t>vypletí trávníku po výsevu</t>
  </si>
  <si>
    <t>29d</t>
  </si>
  <si>
    <t>v rovině nebo ve svahu do 1:5, trávníku po výsevu</t>
  </si>
  <si>
    <t>vypletí rostlin v nádobách</t>
  </si>
  <si>
    <t>29e</t>
  </si>
  <si>
    <t>v rovině nebo ve svahu do 1:5, vypletí rostlin v nádobách</t>
  </si>
  <si>
    <t>Vypletí dřevin soliterních</t>
  </si>
  <si>
    <t>vypletí dřevin solitérních ve svahu 1</t>
  </si>
  <si>
    <t>101a</t>
  </si>
  <si>
    <t>ve svahu přes 1:5 do 1:2, u dřevin solitérních</t>
  </si>
  <si>
    <t>vypletí dřevin solitérních ve svahu 2</t>
  </si>
  <si>
    <t>101c</t>
  </si>
  <si>
    <t>Vypletí dřevin ve skupinách</t>
  </si>
  <si>
    <t>vypletí dřevin ve skupinách ve svahu 1</t>
  </si>
  <si>
    <t>102a</t>
  </si>
  <si>
    <t>ve svahu přes 1:5 do 1:2, u dřevin ve skupinách</t>
  </si>
  <si>
    <t>vypletí dřevin ve skupinách ve svahu 2</t>
  </si>
  <si>
    <t>102b</t>
  </si>
  <si>
    <t>odstranění odkvetlých a odumřelých částí rostlin</t>
  </si>
  <si>
    <t>odstranění odkvetlých a odumřelých částí rostlin s vynošením odpadu na okraj záhonu, naložením na dopravní prostředek, odvozem do 20 km a se složením</t>
  </si>
  <si>
    <t>odstranění odkvetlých částí letniček</t>
  </si>
  <si>
    <t>30a</t>
  </si>
  <si>
    <t>odstranění odkvetlých a odumřelých částí rostlin s vynošením odpadu na okraj záhonu, naložením na dopravní prostředek, odvozem do 20 km a se složením, u letniček, cibulovin nebo hlíznatých</t>
  </si>
  <si>
    <t>odstranění odkvetlých částí trvalek</t>
  </si>
  <si>
    <t>30b</t>
  </si>
  <si>
    <t>odstranění odkvetlých a odumřelých částí rostlin s vynošením odpadu na okraj záhonu, naložením na dopravní prostředek, odvozem do 20 km a se složením, u trvalek</t>
  </si>
  <si>
    <t>odstranění odkvetlých částí růží</t>
  </si>
  <si>
    <t>30c</t>
  </si>
  <si>
    <t>odstranění odkvetlých a odumřelých částí rostlin s vynošením odpadu na okraj záhonu, naložením na dopravní prostředek, odvozem do 20 km a se složením, u růží</t>
  </si>
  <si>
    <t>odstranění odkvetlých částí v nádobách</t>
  </si>
  <si>
    <t>30d</t>
  </si>
  <si>
    <t>odstranění odkvetlých a odumřelých částí rostlin s vynošením odpadu na okraj záhonu, naložením na dopravní prostředek, odvozem do 20 km a se složením, odstranění odkvetlých a odumřelých částí rostlin z nádob</t>
  </si>
  <si>
    <t>shrabání listí ručně nebo strojně na volné ploše</t>
  </si>
  <si>
    <t>shrabání listí ručně nebo strojně s naložením na dopravní prostředek s odvozem odpadu do 20 km a se složením z ploch, bez pokryvných rostlin</t>
  </si>
  <si>
    <t>shrabání listí na volné ploše v rovině</t>
  </si>
  <si>
    <t>31a</t>
  </si>
  <si>
    <t>shrabání listí ručně nebo strojně s naložením na dopravní prostředek s odvozem odpadu do 20 km a se složením z ploch, bez pokryvných rostlin, v rovině nebo ve svahu do 1:5, ve vrstvě do 50 mm</t>
  </si>
  <si>
    <t>shrabání listí na volné ploše ve svahu 1</t>
  </si>
  <si>
    <t>31b</t>
  </si>
  <si>
    <t>shrabání listí ručně nebo strojně s naložením na dopravní prostředek s odvozem odpadu do 20 km a se složením z ploch, bez pokryvných rostlin, ve svahu přes 1:5 do 1:2, ve vrstvě do 50 mm</t>
  </si>
  <si>
    <t>shrabání listí na volné ploše ve svahu 2</t>
  </si>
  <si>
    <t>31c</t>
  </si>
  <si>
    <t>shrabání listí ručně nebo strojně s naložením na dopravní prostředek s odvozem odpadu do 20 km a se složením z ploch, bez pokryvných rostlin, ve svahu přes 1:2 do 1:1, ve vrstvě do 50 mm</t>
  </si>
  <si>
    <t>shrabání listí ručně nebo strojně mezi rostlinami</t>
  </si>
  <si>
    <t>shrabání listí mezi rostlinami v rovině</t>
  </si>
  <si>
    <t>103a</t>
  </si>
  <si>
    <t>shrabání listí ručně nebo strojně s naložením na dopravní prostředek s odvozem odpadu do 20 km a se složením z ploch, s pokryvnými rostlinami, v rovině nebo ve svahu do 1:5, ve vrstvě do 50 mm</t>
  </si>
  <si>
    <t>shrabání listí mezi rostlinami ve svahu 1</t>
  </si>
  <si>
    <t>103b</t>
  </si>
  <si>
    <t>shrabání listí ručně nebo strojně s naložením na dopravní prostředek s odvozem odpadu do 20 km a se složením z ploch, s pokryvnými rostlinami, ve svahu přes 1:5 do 1:2, ve vrstvě do 50 mm</t>
  </si>
  <si>
    <t>shrabání listí mezi rostlinami ve svahu 2</t>
  </si>
  <si>
    <t>103c</t>
  </si>
  <si>
    <t>shrabání listí ručně nebo strojně s naložením na dopravní prostředek s odvozem odpadu do 20 km a se složením z ploch, s pokryvnými rostlinami, ve svahu přes 1:2 do 1:1, ve vrstvě do 50 mm</t>
  </si>
  <si>
    <t>jarní vyhrabání trávníku</t>
  </si>
  <si>
    <t>jarní vyhrabání trávníku rovina</t>
  </si>
  <si>
    <t>32a</t>
  </si>
  <si>
    <t>jarní vyhrabání trávníku s uložením shrabu na hromady, naložením na dopravní prostředek, odvozem do 20 km a se složením, v rovině nebo ve svahu do 1:5</t>
  </si>
  <si>
    <t>jarní vyhrabání trávníku svah 1</t>
  </si>
  <si>
    <t>32b</t>
  </si>
  <si>
    <t>jarní vyhrabání trávníku s uložením shrabu na hromady, naložením na dopravní prostředek, odvozem do 20 km a se složením, ve svahu přes 1:5 do 1:2</t>
  </si>
  <si>
    <t>jarní vyhrabání trávníku svah 2</t>
  </si>
  <si>
    <t>32c</t>
  </si>
  <si>
    <t xml:space="preserve">jarní vyhrabání trávníku s uložením shrabu na hromady, naložením na dopravní prostředek, odvozem do 20 km a se složením, ve svahu přes 1:2 do 1:1 </t>
  </si>
  <si>
    <t>nakypření dopadových zón</t>
  </si>
  <si>
    <t>nakypření dopadových zón dětských herních prvků a okolí zahrnuje odstranění drobných nečistot (větviček, kamenů) a nakypření prostoru dopadové zóny herních prvků do hloubky 200 mm</t>
  </si>
  <si>
    <t>uhrabání pískoviště</t>
  </si>
  <si>
    <t>uhrabání pískoviště do roviny zahrnuje odstranění drobných nečistot, papírků, větviček, kamenů a dalších nečistot. V ceně není zahrnut materiál na doplnění pískoviště</t>
  </si>
  <si>
    <t>doplnění písku do dopadových zón</t>
  </si>
  <si>
    <t>jedná se zásah prováděný na jaře nebo v případě potřeby během roku v letní sezóně, a to v případě, že dojde k ulehnutí materiálu v dopadové zóně, jedná se o doplnění písku nebo kačírku do dopadové zóny do roviny s terénem, úprava a uhrabání dopadové zóny, v ceně je zahrnuta práce, není zde zahrnut materiál potřebný pro doplnění dopadových zón</t>
  </si>
  <si>
    <t>Celkem</t>
  </si>
  <si>
    <t>Plošní prvky</t>
  </si>
  <si>
    <t>Cena za jednotku v Kč</t>
  </si>
  <si>
    <t>Celková cena v Kč za 1 rok</t>
  </si>
  <si>
    <t>Celková cena v Kč za 4 roky</t>
  </si>
  <si>
    <t>Počet úkonů za rok</t>
  </si>
  <si>
    <t>Jednotka</t>
  </si>
  <si>
    <t>Objednávka činností k plošním prvkům</t>
  </si>
  <si>
    <t>Anděl Strojní úklid  (7x týdně)</t>
  </si>
  <si>
    <t>B</t>
  </si>
  <si>
    <t>Strojní (mechanizovaný) úklid chodníků uklízecím strojem, tj. zametání s předkropem, s ručním dočištěním, úklid psích exkrementů, sběr veškerého odpadu komunálního i biologického (listí, papíry, plasty, sklo, nedopalky cigaret, nánosy zeminy bláta nebo prachu, žvýkačky atd.). Součástí ceny je i likvidace odpadu.</t>
  </si>
  <si>
    <t>strojní metení cest - Centrum (4 x týdně)</t>
  </si>
  <si>
    <t>A</t>
  </si>
  <si>
    <t>zametání cest a zpevněných ploch s naložením smetků do kontejneru a odvozem odpadu na skládku, v ceně je zahrnuta likvidace odpadu.</t>
  </si>
  <si>
    <t>strojní metení cest - Smíchov, Jinonice, Motol, Radlice, Košíře), (3x týdně)</t>
  </si>
  <si>
    <t>zametání cest a zpevněných ploch s naložením smetků do kontejneru a odvozem odpadu na skládku, v ceně je zahrnuta likvidace odpadu</t>
  </si>
  <si>
    <t>Ruční úklid Centrum + Košíře (3x týdně)</t>
  </si>
  <si>
    <t>Ruční úklid chodníků, ploch vozovek v pásu o šířce 0,5 m od silniční obruby a ploch komunikační zeleně v pásu o šířce 0,5 m od kraje chodníku, včetně odstranění veškeré nežádoucí vegetace z ploch chodníků a to ručně i postřikem. Postřikem bude zlikvidována veškerá nežádoucí vegetace na celé ploše chodníku včetně obou spár podél silniční obruby, s výjimkou rostlin v travnatých komunikačních pásech a v rabátkách kolem stromů. Postřik bude proveden 2x ročně. Likvidace odpadu je součástí ceny. Příloha č.9</t>
  </si>
  <si>
    <t>Pohotovostní úklid - Smíchov, Jinonice, Motol, Radlice, Košíře</t>
  </si>
  <si>
    <t>Pohotovostní úklid = zajištění úklidu v neočekávaných a naléhavých situacích a to nejpozději do 1 hodiny od nahlášení zadavatelem a to v rozmezí od 6:30 do 22:00 hodin.  Likvidace odpadu je součástí ceny.</t>
  </si>
  <si>
    <t>Zimní údržba chodníků A  - Smíchov, Jinonice, Motol, Radlice, Košíře</t>
  </si>
  <si>
    <t>Zimní údržba dle vyhlášky MHMP - odstraňování sněhu z cest v minimální šíři 1,50 metru, posyp cest zdrsňujícím materiálem (v parcích a zelených plochách zákaz použití zimního chemického posypu), odstraňování zmrazků - včetně posypového materiálu a následný úklid. Příloha č. 7</t>
  </si>
  <si>
    <t>úklid ploch - Centrum 4x týdně (z toho DH 40 043,7 m²)</t>
  </si>
  <si>
    <t>sběr odpadu ze sadových ploch včetně PE, s uložením odpadu do kontejneru a odvozem na skládku, v ceně je zahrnuta likvidace odpadu</t>
  </si>
  <si>
    <t>víkendový úklid ploch - Centrum 2x týdně (z toho DO 11 942 m²)</t>
  </si>
  <si>
    <t>úklid ploch - (Jinonice, Motol, Košíře, Radlice) 3x týdně - Z toho DH -25000 m²</t>
  </si>
  <si>
    <t>úklid bezpečnostní dopadové plochy z vymývaného kačírku na dětském hřišti</t>
  </si>
  <si>
    <t>z vymývaného kačírku frakce 4-8 mm, tlouštky 30 cm</t>
  </si>
  <si>
    <t xml:space="preserve">úklid bezpečnostní dopadové plochy z certifikovaného písku na dětském hřišti </t>
  </si>
  <si>
    <t>z certifikovaného písku pro dětská hřiště, tlouštka 30 cm</t>
  </si>
  <si>
    <t>z toho A</t>
  </si>
  <si>
    <t>z toho B</t>
  </si>
  <si>
    <t>Objednávka úklidu k plošním prvkům</t>
  </si>
  <si>
    <t>Klient:</t>
  </si>
  <si>
    <t>Kontaktní osoba:</t>
  </si>
  <si>
    <t>Instrukce:</t>
  </si>
  <si>
    <t>Popis dokumentace</t>
  </si>
  <si>
    <t>Městská část Praha 5</t>
  </si>
  <si>
    <t>Listy:</t>
  </si>
  <si>
    <t>Bodové prvky</t>
  </si>
  <si>
    <t>Materiál</t>
  </si>
  <si>
    <t>Souhrn</t>
  </si>
  <si>
    <t>Cenová nabídka úklidových a údržbových služeb pro městskou část Praha 5 (bez Hlubočepů)</t>
  </si>
  <si>
    <t>pokácení stromu směrové v celku</t>
  </si>
  <si>
    <t>pokácení stromu směrové v celku s rozřezáním a odstraněním větví a kmene do vzdálenosti 20m s naložením na dopravní prostředek,</t>
  </si>
  <si>
    <t>kus</t>
  </si>
  <si>
    <t>pokácení stromu v rovině do 200 mm</t>
  </si>
  <si>
    <t>36a</t>
  </si>
  <si>
    <t>pokácení stromu směrové v celku s rozřezáním a odstraněním větví a kmene do vzdálenosti 20m s naložením na dopravní prostředek, o průměru kmene na řezné ploše 200 mm</t>
  </si>
  <si>
    <t>pokácení stromu v rovině 200 - 300 mm</t>
  </si>
  <si>
    <t>36b</t>
  </si>
  <si>
    <t>pokácení stromu směrové v celku s rozřezáním a odstraněním větví a kmene do vzdálenosti 20m s naložením na dopravní prostředek, o průměru kmene na řezné ploše přes 200 do 300 mm</t>
  </si>
  <si>
    <t>pokácení stromu v rovině 300 - 400 mm</t>
  </si>
  <si>
    <t>36c</t>
  </si>
  <si>
    <t>pokácení stromu směrové v celku s rozřezáním a odstraněním větví a kmene do vzdálenosti 20m s naložením na dopravní prostředek, o průměru kmene na řezné ploše přes 300 do 400mm</t>
  </si>
  <si>
    <t>pokácení stromu v rovině 400 - 500 mm</t>
  </si>
  <si>
    <t>36d</t>
  </si>
  <si>
    <t>pokácení stromu směrové v celku s rozřezáním a odstraněním větví a kmene do vzdálenosti 20m s naložením na dopravní prostředek, o průměru kmene na řezné ploše přes 400 do 500 mm</t>
  </si>
  <si>
    <t>pokácení stromu v rovině 500 - 600 mm</t>
  </si>
  <si>
    <t>36e</t>
  </si>
  <si>
    <t>pokácení stromu směrové v celku s rozřezáním a odstraněním větví a kmene do vzdálenosti 20m s naložením na dopravní prostředek, o průměru kmene na řezné ploše přes 500 do 600 mm</t>
  </si>
  <si>
    <t>pokácení stromu v rovině 600 - 700 mm</t>
  </si>
  <si>
    <t>36f</t>
  </si>
  <si>
    <t>pokácení stromu směrové v celku s rozřezáním a odstraněním větví a kmene do vzdálenosti 20m s naložením na dopravní prostředek, o průměru kmene na řezné ploše přes 600 do 700 mm</t>
  </si>
  <si>
    <t>pokácení stromu postupné bez odstranění pařezu</t>
  </si>
  <si>
    <t>pokácení stromu postupné bez odstranění pařezu, se spouštěním částí kmene a koruny, s odklizením částí kmene a větví na vzdálenost do 20 m s naložením na dopravní prostředek</t>
  </si>
  <si>
    <t>pokácení stromu ve ztížených podmínkách</t>
  </si>
  <si>
    <t>37a</t>
  </si>
  <si>
    <t>pokácení stromu postupné bez odstranění pařezu, se spouštěním částí kmene a koruny, s odklizením částí kmene a větví na vzdálenost do 20 m s naložením na dopravní prostředek, o průměru kmene na řezné ploše pařezu přes 100 do 200 mm</t>
  </si>
  <si>
    <t>37b</t>
  </si>
  <si>
    <t>pokácení stromu postupné bez odstranění pařezu, se spouštěním částí kmene a koruny, s odklizením částí kmene a větví na vzdálenost do 20 m s naložením na dopravní prostředek, o průměru kmene na řezné ploše pařezu přes 200 do 300 mm</t>
  </si>
  <si>
    <t>37c</t>
  </si>
  <si>
    <t>pokácení stromu postupné bez odstranění pařezu, se spouštěním částí kmene a koruny, s odklizením částí kmene a větví na vzdálenost do 20 m s naložením na dopravní prostředek, o průměru kmene na řezné ploše pařezu přes 300 do 400 mm</t>
  </si>
  <si>
    <t>37d</t>
  </si>
  <si>
    <t>pokácení stromu postupné bez odstranění pařezu, se spouštěním částí kmene a koruny, s odklizením částí kmene a větví na vzdálenost do 20 m s naložením na dopravní prostředek, o průměru kmene na řezné ploše pařezu přes 400 do 500mm</t>
  </si>
  <si>
    <t>37e</t>
  </si>
  <si>
    <t>pokácení stromu postupné bez odstranění pařezu, se spouštěním částí kmene a koruny, s odklizením částí kmene a větví na vzdálenost do 20 m s naložením na dopravní prostředek, o průměru kmene na řezné ploše pařezu přes 500 do 600 mm</t>
  </si>
  <si>
    <t>37f</t>
  </si>
  <si>
    <t>pokácení stromu postupné bez odstranění pařezu, se spouštěním částí kmene a koruny, s odklizením částí kmene a větví na vzdálenost do 20 m s naložením na dopravní prostředek, o průměru kmene na řezné ploše pařezu přes 600 do 700 mm</t>
  </si>
  <si>
    <t>37g</t>
  </si>
  <si>
    <t>pokácení stromu postupné bez odstranění pařezu, se spouštěním částí kmene a koruny, s odklizením částí kmene a větví na vzdálenost do 20 m s naložením na dopravní prostředek, o průměru kmene na řezné ploše pařezu přes 700 do 800 mm</t>
  </si>
  <si>
    <t>odstranění pařezu</t>
  </si>
  <si>
    <t>odstranění pařezu s odklizením získaného dřeva na vzdálenost do 20 m, se složením na hromady, nebo s naložením na dopravní prostředek, se zasypáním jámy, doplněním zeminy, zhutněním a úpravou terénu</t>
  </si>
  <si>
    <t>odstranění pařezu do 200 mm</t>
  </si>
  <si>
    <t>odstranění pařezu s odklizením získaného dřeva na vzdálenost do 20 m, se složením na hromady, nebo s naložením na dopravní prostředek, se zasypáním jámy, doplněním zeminy, zhutněním a úpravou terénu, v rovině nebo ve svahu do 1:5, o průměru pařezu na řezné ploše do 200 mm</t>
  </si>
  <si>
    <t>odstranění pařezu 200 - 300 mm</t>
  </si>
  <si>
    <t>101b</t>
  </si>
  <si>
    <t>odstranění pařezu s odklizením získaného dřeva na vzdálenost do 20 m, se složením na hromady, nebo s naložením na dopravní prostředek, se zasypáním jámy, doplněním zeminy, zhutněním a úpravou terénu, v rovině nebo ve svahu do 1:5, o průměru pařezu na řezné ploše přes 200 do 300 mm</t>
  </si>
  <si>
    <t>odstranění pařezu 300 - 400 mm</t>
  </si>
  <si>
    <t xml:space="preserve">odstranění pařezu s odklizením získaného dřeva na vzdálenost do 20 m, se složením na hromady, nebo s naložením na dopravní prostředek, se zasypáním jámy, doplněním zeminy, zhutněním a úpravou terénu, v rovině nebo ve svahu do 1:5, o průměru pařezu na řezné ploše přes 300 do 400 mm </t>
  </si>
  <si>
    <t>odstranění pařezu 400 - 500 mm</t>
  </si>
  <si>
    <t>101d</t>
  </si>
  <si>
    <t>odstranění pařezu s odklizením získaného dřeva na vzdálenost do 20 m, se složením na hromady, nebo s naložením na dopravní prostředek, se zasypáním jámy, doplněním zeminy, zhutněním a úpravou terénu, v rovině nebo ve svahu do 1:5, o průměru pařezu na řezné ploše přes 400 do 500 mm</t>
  </si>
  <si>
    <t>odstranění pařezu 500 - 600 mm</t>
  </si>
  <si>
    <t>101e</t>
  </si>
  <si>
    <t>odstranění pařezu s odklizením získaného dřeva na vzdálenost do 20 m, se složením na hromady, nebo s naložením na dopravní prostředek, se zasypáním jámy, doplněním zeminy, zhutněním a úpravou terénu, v rovině nebo ve svahu do 1:5, o průměru pařezu na řezné ploše přes 500 do 600 mm</t>
  </si>
  <si>
    <t>odstranění pařezu 600 - 700 mm</t>
  </si>
  <si>
    <t>101f</t>
  </si>
  <si>
    <t>odstranění pařezu s odklizením získaného dřeva na vzdálenost do 20 m, se složením na hromady, nebo s naložením na dopravní prostředek, se zasypáním jámy, doplněním zeminy, zhutněním a úpravou terénu, v rovině nebo ve svahu do 1:5, o průměru pařezu na řezné ploše přes 600 do 700 mm</t>
  </si>
  <si>
    <t>101g</t>
  </si>
  <si>
    <t>odstranění pařezu s odklizením získaného dřeva na vzdálenost do 20 m, se složením na hromady, nebo s naložením na dopravní prostředek, se zasypáním jámy, doplněním zeminy, zhutněním a úpravou terénu, ve svahu přes 1:5 do 1:2, o průměru pařezu na řezné ploše do 200 mm</t>
  </si>
  <si>
    <t>101h</t>
  </si>
  <si>
    <t>odstranění pařezu s odklizením získaného dřeva na vzdálenost do 20 m, se složením na hromady, nebo s naložením na dopravní prostředek, se zasypáním jámy, doplněním zeminy, zhutněním a úpravou terénu, ve svahu přes 1:5 do 1:2, o průměru pařezu na řezné ploše přes 200 do 300 mm</t>
  </si>
  <si>
    <t>101i</t>
  </si>
  <si>
    <t xml:space="preserve">odstranění pařezu s odklizením získaného dřeva na vzdálenost do 20 m, se složením na hromady, nebo s naložením na dopravní prostředek, se zasypáním jámy, doplněním zeminy, zhutněním a úpravou terénu, ve svahu přes 1:5 do 1:2, o průměru pařezu na řezné ploše přes 300 do 400 mm </t>
  </si>
  <si>
    <t>101j</t>
  </si>
  <si>
    <t>odstranění pařezu s odklizením získaného dřeva na vzdálenost do 20 m, se složením na hromady, nebo s naložením na dopravní prostředek, se zasypáním jámy, doplněním zeminy, zhutněním a úpravou terénu, ve svahu přes 1:5 do 1:2, o průměru pařezu na řezné ploše přes 400 do 500 mm</t>
  </si>
  <si>
    <t>101k</t>
  </si>
  <si>
    <t>odstranění pařezu s odklizením získaného dřeva na vzdálenost do 20 m, se složením na hromady, nebo s naložením na dopravní prostředek, se zasypáním jámy, doplněním zeminy, zhutněním a úpravou terénu, ve svahu přes 1:5 do 1:2, o průměru pařezu na řezné ploše přes 500 do 600 mm</t>
  </si>
  <si>
    <t>101l</t>
  </si>
  <si>
    <t>odstranění pařezu s odklizením získaného dřeva na vzdálenost do 20 m, se složením na hromady, nebo s naložením na dopravní prostředek, se zasypáním jámy, doplněním zeminy, zhutněním a úpravou terénu, ve svahu přes 1:5 do 1:2, o průměru pařezu na řezné ploše přes 600 do 700 mm</t>
  </si>
  <si>
    <t>hloubení jamek pro vysazování</t>
  </si>
  <si>
    <t>hloubení jamek pro vysazování v zemině tř. 1 -4 rostlin s 50% výměnou půdy, s případným naložením přebytečných výkopků na dopravní prostředek, odvozem na vzdálenost do 20 km a se složením</t>
  </si>
  <si>
    <t>hloubení jamek do 0,002 m3 v rovině</t>
  </si>
  <si>
    <t>38a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</si>
  <si>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do 0,002 m³</t>
  </si>
  <si>
    <t>hloubení jamek přes 0,002 do 0,005 m3 v rovině nebo ve svahu</t>
  </si>
  <si>
    <t>38b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</si>
  <si>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0,002 do 0,005 m3</t>
  </si>
  <si>
    <t>hloubení jamek do 0,005  do 0,01 m v rovině  nebo ve svahu</t>
  </si>
  <si>
    <t>38c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</si>
  <si>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0,005 do 0,01 m³</t>
  </si>
  <si>
    <t>hloubení jamek 0,01 do 0,02 m v rovině nebo ve svahu</t>
  </si>
  <si>
    <t>38d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</si>
  <si>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0,01 do 0,02 m³</t>
  </si>
  <si>
    <t>hloubení jamek 0,02 do 0,05 m v rovině nebo ve svahu</t>
  </si>
  <si>
    <t>38e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</si>
  <si>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0,02 do 0,05 m³</t>
  </si>
  <si>
    <t>hloubení jamek přes 0,05 do 0,125 m v rovině</t>
  </si>
  <si>
    <t>38f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</si>
  <si>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0,05 do 0,125 m³</t>
  </si>
  <si>
    <t>hloubení jamek přes 0,125 do 0,4 m v rovině nebo ve svahu</t>
  </si>
  <si>
    <t>38g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</si>
  <si>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0,125 do 0,4 m³</t>
  </si>
  <si>
    <t>hloubení jamek přes 0,4 do 1,0 m v rovině nebo ve svahu</t>
  </si>
  <si>
    <t>38h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</si>
  <si>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0,4 do 1,0 m³</t>
  </si>
  <si>
    <t>hloubení jamek přes 1,00 do 2,00 m v rovině nebo ve svahu</t>
  </si>
  <si>
    <t>38i</t>
  </si>
  <si>
    <t>hloubení jamek pro vysazování v zemině tř. 1 -4 rostlin s 50% výměnou půdy, s případným naložením přebytečných výkopků na dopravní prostředek, odvozem na vzdálenost do 20 km a se složením, v rovině nebo ve svahu do 1:5 objemu, pro rozměr jamky přes 1,00 do 2,00 m³</t>
  </si>
  <si>
    <t>38j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</si>
  <si>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do 0,002 m³</t>
  </si>
  <si>
    <t>38k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</si>
  <si>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0,002 do 0,005 m3</t>
  </si>
  <si>
    <t>38l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</si>
  <si>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0,005 do 0,01 m³</t>
  </si>
  <si>
    <t>38m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</si>
  <si>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0,01 do 0,02 m³</t>
  </si>
  <si>
    <t>hloubení jamek 0,02 do 0,05 m ve svahu 1</t>
  </si>
  <si>
    <t>38n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</si>
  <si>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0,02 do 0,05 m³</t>
  </si>
  <si>
    <t>hloubení jamek přes 0,05 do 0,125 m ve svahu 1</t>
  </si>
  <si>
    <t>38o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</si>
  <si>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0,05 do 0,125 m³</t>
  </si>
  <si>
    <t>hloubení jamek přes 0,125 do 0,4 m ve svahu 1</t>
  </si>
  <si>
    <t>38p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</si>
  <si>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0,125 do 0,4 m³</t>
  </si>
  <si>
    <t>hloubení jamek přes 0,4 do 1,0 m ve svahu 1</t>
  </si>
  <si>
    <t>38q</t>
  </si>
  <si>
    <t>hloubení jamek pro vysazování v zemině tř. 1 -4 rostlin s 50% výměnou půdy, s případným naložením přebytečných výkopků na dopravní prostředek, odvozem na vzdálenost do 20 km a se složením, ve svahu přes 1:5 do 1:2 objemu, pro rozměr jamky přes 0,4 do 1,0 m³</t>
  </si>
  <si>
    <t>38r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</si>
  <si>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do 0,002 m³</t>
  </si>
  <si>
    <t>38s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</si>
  <si>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0,002 do 0,005 m3</t>
  </si>
  <si>
    <t>38t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</si>
  <si>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0,005 do 0,01 m³</t>
  </si>
  <si>
    <t>38u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</si>
  <si>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0,01 do 0,02 m³</t>
  </si>
  <si>
    <t>38v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</si>
  <si>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0,02 do 0,05 m³</t>
  </si>
  <si>
    <t>hloubení jamek přes 0,05 do 0,125 m ve svahu 2</t>
  </si>
  <si>
    <t>38w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</si>
  <si>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0,05 do 0,125 m³</t>
  </si>
  <si>
    <t>hloubení jamek přes 0,125 do 0,4 m ve svahu 2</t>
  </si>
  <si>
    <t>38x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</si>
  <si>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0,125 do 0,4 m³</t>
  </si>
  <si>
    <t>hloubení jamek přes 0,4 do 1,0 m ve svahu 2</t>
  </si>
  <si>
    <t>38y</t>
  </si>
  <si>
    <t>hloubení jamek pro vysazování v zemině tř. 1 -4 rostlin s 50% výměnou půdy, s případným naložením přebytečných výkopků na dopravní prostředek, odvozem na vzdálenost do 20 km a se složením, ve svahu přes 1:2 do 1:1 objemu, pro rozměr jamky přes 0,4 do 1,0 m³</t>
  </si>
  <si>
    <t>výsadba květin do připravené půdy se zalitím</t>
  </si>
  <si>
    <t>výsadba letniček nebo dvouletek</t>
  </si>
  <si>
    <t>39a</t>
  </si>
  <si>
    <t>letniček nebo dvouletek prostokořených</t>
  </si>
  <si>
    <t>výsadba trvalek</t>
  </si>
  <si>
    <t>39b</t>
  </si>
  <si>
    <t>trvalek</t>
  </si>
  <si>
    <t>výsadba cibulovin</t>
  </si>
  <si>
    <t>39c</t>
  </si>
  <si>
    <t>cibulí nebo hlíz</t>
  </si>
  <si>
    <t>výsadba cibulovin strojově, včetně výsadbového materiálu</t>
  </si>
  <si>
    <t>39d</t>
  </si>
  <si>
    <t>výsadba živého plotu do předem vyhloubené rýhy se zalitím</t>
  </si>
  <si>
    <t>výsadba živého plotu do předem vyhloubené rýhy se zalitím, v rovině nebo ve svahu do 1:5 z dřevin</t>
  </si>
  <si>
    <t>40a</t>
  </si>
  <si>
    <t>v rovině nebo ve svahu do 1:5 z dřevin, bez balu</t>
  </si>
  <si>
    <t>výsadba živého plotu do předem vyhloubené rýhy se zalitím, v rovině nebo ve svahu do 1:5 z dřevin, výsadba živého plotu v rovině</t>
  </si>
  <si>
    <t>40b</t>
  </si>
  <si>
    <t>v rovině nebo ve svahu do 1:5 z dřevin, s balem</t>
  </si>
  <si>
    <t>výsadba živého plotu do předem vyhloubené rýhy se zalitím, ve svahu přes 1:5 do 1:2 z dřevin</t>
  </si>
  <si>
    <t>40c</t>
  </si>
  <si>
    <t>ve svahu přes 1:5 do 1:2 z dřevin, bez balu</t>
  </si>
  <si>
    <t>výsadba živého plotu do předem vyhloubené rýhy se zalitím, ve svahu přes 1:5 do 1:2 z dřevin, výsadba živého plotu ve svahu 1</t>
  </si>
  <si>
    <t>40d</t>
  </si>
  <si>
    <t>ve svahu přes 1:5 do 1:2 z dřevin, s balem</t>
  </si>
  <si>
    <t>výsadba dřevin s balem do předem vyhloubené jámy se zalitím</t>
  </si>
  <si>
    <t>výsadba dřevin rovina, bal do 100 mm</t>
  </si>
  <si>
    <t>41a</t>
  </si>
  <si>
    <t>v rovině nebo ve svahu do 1:5 při průměru balu do 100 mm</t>
  </si>
  <si>
    <t>výsadba dřevin rovina, bal 100 - 200 mm</t>
  </si>
  <si>
    <t>41b</t>
  </si>
  <si>
    <t>v rovině nebo ve svahu do 1:5 při průměru balu přes 100 do 200 mm</t>
  </si>
  <si>
    <t>výsadba dřevin rovina, bal 200 - 300 mm</t>
  </si>
  <si>
    <t>41c</t>
  </si>
  <si>
    <t>v rovině nebo ve svahu do 1:5 při průměru balu přes 200 do 300 mm</t>
  </si>
  <si>
    <t>výsadba dřevin rovina, bal 300 - 400 mm</t>
  </si>
  <si>
    <t>41d</t>
  </si>
  <si>
    <t>v rovině nebo ve svahu do 1:5 při průměru balu přes 300 do 400 mm</t>
  </si>
  <si>
    <t>výsadba dřevin rovina, bal 400 - 500 mm</t>
  </si>
  <si>
    <t>41e</t>
  </si>
  <si>
    <t>v rovině nebo ve svahu do 1:5 při průměru balu přes 400 do 500 mm</t>
  </si>
  <si>
    <t>výsadba dřevin rovina, bal 500 - 600 mm</t>
  </si>
  <si>
    <t>41f</t>
  </si>
  <si>
    <t>v rovině nebo ve svahu do 1:5 při průměru balu přes 500 do 600 mm</t>
  </si>
  <si>
    <t>výsadba dřevin rovina, bal 600 - 800 mm</t>
  </si>
  <si>
    <t>41g</t>
  </si>
  <si>
    <t>v rovině nebo ve svahu do 1:5 při průměru balu přes 600 do 800 mm</t>
  </si>
  <si>
    <t>výsadba dřevin rovina, bal 800 - 1000 mm</t>
  </si>
  <si>
    <t>41h</t>
  </si>
  <si>
    <t>v rovině nebo ve svahu do 1:5 při průměru balu přes 800 do 1000 mm</t>
  </si>
  <si>
    <t>výsadba dřevin rovina, bal 1000 - 1200 mm</t>
  </si>
  <si>
    <t>41i</t>
  </si>
  <si>
    <t>v rovině nebo ve svahu do 1:5 při průměru balu přes 1000 do 1200 mm</t>
  </si>
  <si>
    <t>výsadba dřevin rovina, bal 1200 - 1400 mm</t>
  </si>
  <si>
    <t>41j</t>
  </si>
  <si>
    <t>v rovině nebo ve svahu do 1:5 při průměru balu přes 1200 do 1400 mm</t>
  </si>
  <si>
    <t>výsadba dřevin svah 1, bal do 100 mm</t>
  </si>
  <si>
    <t>41k</t>
  </si>
  <si>
    <t>ve svahu přes 1:5 do 1:2 při průměru balu do 100 mm</t>
  </si>
  <si>
    <t>výsadba dřevin svah 1, bal 100 - 200 mm</t>
  </si>
  <si>
    <t>41l</t>
  </si>
  <si>
    <t>ve svahu přes 1:5 do 1:2 při průměru balu přes 100 do 200 mm</t>
  </si>
  <si>
    <t>výsadba dřevin svah 1, bal 200 - 300 mm</t>
  </si>
  <si>
    <t>41m</t>
  </si>
  <si>
    <t>ve svahu přes 1:5 do 1:2 při průměru balu přes 200 do 300 mm</t>
  </si>
  <si>
    <t>výsadba dřevin svah 1, bal 300 - 400 mm</t>
  </si>
  <si>
    <t>41n</t>
  </si>
  <si>
    <t>ve svahu přes 1:5 do 1:2 při průměru balu přes 300 do 400 mm</t>
  </si>
  <si>
    <t>výsadba dřevin svah 1, bal 400 - 500 mm</t>
  </si>
  <si>
    <t>41o</t>
  </si>
  <si>
    <t>ve svahu přes 1:5 do 1:2 při průměru balu přes 400 do 500 mm</t>
  </si>
  <si>
    <t>výsadba dřevin svah 1, bal 500 - 600 mm</t>
  </si>
  <si>
    <t>41p</t>
  </si>
  <si>
    <t>ve svahu přes 1:5 do 1:2 při průměru balu přes 500 do 600 mm</t>
  </si>
  <si>
    <t>výsadba dřevin svah 1, bal 600 - 800 mm</t>
  </si>
  <si>
    <t>41q</t>
  </si>
  <si>
    <t>ve svahu přes 1:5 do 1:2 při průměru balu přes 600 do 800 mm</t>
  </si>
  <si>
    <t>výsadba dřevin svah 1, bal 800 - 1000 mm</t>
  </si>
  <si>
    <t>41r</t>
  </si>
  <si>
    <t>ve svahu přes 1:5 do 1:2 při průměru balu přes 800 do 1000 mm</t>
  </si>
  <si>
    <t>výsadba dřevin svah 2, bal 100 - 200 mm</t>
  </si>
  <si>
    <t>41s</t>
  </si>
  <si>
    <t>ve svahu přes 1:2 do 1:1 při průměru balu přes 100 do 200 mm</t>
  </si>
  <si>
    <t>výsadba dřevin svah 2, bal 200 - 300 mm</t>
  </si>
  <si>
    <t>41t</t>
  </si>
  <si>
    <t>ve svahu přes 1:2 do 1:1 při průměru balu přes 200 do 300 mm</t>
  </si>
  <si>
    <t>výsadba dřevin svah 2, bal 300 - 400 mm</t>
  </si>
  <si>
    <t>41u</t>
  </si>
  <si>
    <t>ve svahu přes 1:2 do 1:1 při průměru balu přes 300 do 400 mm</t>
  </si>
  <si>
    <t>výsadba dřevin svah 2, bal 400 - 500 mm</t>
  </si>
  <si>
    <t>41v</t>
  </si>
  <si>
    <t>ve svahu přes 1:2 do 1:1 při průměru balu přes 400 do 500 mm</t>
  </si>
  <si>
    <t>výsadba dřevin svah 2, bal 500 - 600 mm</t>
  </si>
  <si>
    <t>41w</t>
  </si>
  <si>
    <t>ve svahu přes 1:2 do 1:1 při průměru balu přes 500 do 600 mm</t>
  </si>
  <si>
    <t>výsadba dřevin svah 2, bal 600 - 800 mm</t>
  </si>
  <si>
    <t>41x</t>
  </si>
  <si>
    <t>ve svahu přes 1:2 do 1:1 při průměru balu přes 600 do 800 mm</t>
  </si>
  <si>
    <t>ukotvení dřeviny třemi kůly do 3 m</t>
  </si>
  <si>
    <t>ukotvení dřeviny třemi a více kůly při průměru kůlů do 100 mm, při délce kůlů přes 2 do 3 m</t>
  </si>
  <si>
    <t>ošetření vysázených solitér v rovině</t>
  </si>
  <si>
    <t>43a</t>
  </si>
  <si>
    <t>ošetření vysázených solitér ve svahu 1</t>
  </si>
  <si>
    <t>43b</t>
  </si>
  <si>
    <t>ošetření vysázených solitér ve svahu 2</t>
  </si>
  <si>
    <t>43c</t>
  </si>
  <si>
    <t>ukotvení dřeviny třemi kůly</t>
  </si>
  <si>
    <t>osazení kůlů do 2 m</t>
  </si>
  <si>
    <t>44a</t>
  </si>
  <si>
    <t>třemi kůly, délky do 2 m</t>
  </si>
  <si>
    <t>osazení kůlů přes 2 m</t>
  </si>
  <si>
    <t>44b</t>
  </si>
  <si>
    <t>třemi kůly, délky přes 2 do 3 m</t>
  </si>
  <si>
    <t>instalace lavičky</t>
  </si>
  <si>
    <t>zřízení lavice stabilní s vyhloubením rýh, osázením noh, se zabetónováním noh, montáží sedadla a opěradla, s případným naložením výkopku na dopravní prostředek, dovozem do 20 km a se složením</t>
  </si>
  <si>
    <t>montáž odpadkového koše</t>
  </si>
  <si>
    <t>zřízení koše s vyhloubením rýh, osázením do betonové patky a zabetónováním, montáží, s případným naložením výkopku na dopravní prostředek, dovozem do 20 km a se složením</t>
  </si>
  <si>
    <t>zrušení květinových výsadeb</t>
  </si>
  <si>
    <t>zrušení květinových výsadeb s vyčištěním ploch, se složením na hromady nebo naložením na dopravní prostředek, dovozem do 20 km a se složením na záhonech a na uložení květin do truhlíků</t>
  </si>
  <si>
    <t>zrušení letničkového záhonu</t>
  </si>
  <si>
    <t>47a</t>
  </si>
  <si>
    <t>zrušení květinových výsadeb s vyčištěním ploch, se složením na hromady nebo naložením na dopravní prostředek, dovozem do 20 km a se složením na záhonech a na uložení květin do truhlíků, u letniček nebo dvouletek</t>
  </si>
  <si>
    <t>zrušení trvalkových výsadeb</t>
  </si>
  <si>
    <t>47b</t>
  </si>
  <si>
    <t>zrušení květinových výsadeb s vyčištěním ploch, se složením na hromady nebo naložením na dopravní prostředek, dovozem do 20 km a se složením na záhonech a na uložení květin do truhlíků, u trvalek</t>
  </si>
  <si>
    <t>zrušení výsadeb cibulovin</t>
  </si>
  <si>
    <t>47c</t>
  </si>
  <si>
    <t>zrušení květinových výsadeb s vyčištěním ploch, se složením na hromady nebo naložením na dopravní prostředek, dovozem do 20 km a se složením na záhonech a na uložení květin do truhlíků, u cibulovin nebo hlíznatých</t>
  </si>
  <si>
    <t>průklest stromů netrnitých</t>
  </si>
  <si>
    <t>řez stromů s přemístěním odstraněných větví na vzdálenost do 20 m, uložením na hromady, naložením na dopravní prostředek, odvozem do 20 km a se složením, průklestem stromů netrnitých</t>
  </si>
  <si>
    <t>průklest stromů, koruna do 2 m</t>
  </si>
  <si>
    <t>48a</t>
  </si>
  <si>
    <t>řez stromů s přemístěním odstraněných větví na vzdálenost do 20 m, uložením na hromady, naložením na dopravní prostředek, odvozem do 20 km a se složením, průklestem stromů netrnitých o průměru koruny do 2 m</t>
  </si>
  <si>
    <t>průklest stromů, koruna 2 - 4 m</t>
  </si>
  <si>
    <t>48b</t>
  </si>
  <si>
    <t>řez stromů s přemístěním odstraněných větví na vzdálenost do 20 m, uložením na hromady, naložením na dopravní prostředek, odvozem do 20 km a se složením, průklestem stromů netrnitých o průměru koruny přes 2 do 4 m</t>
  </si>
  <si>
    <t>průklest stromů, koruna 4 - 6 m</t>
  </si>
  <si>
    <t>48c</t>
  </si>
  <si>
    <t>řez stromů s přemístěním odstraněných větví na vzdálenost do 20 m, uložením na hromady, naložením na dopravní prostředek, odvozem do 20 km a se složením, průklestem stromů netrnitých o průměru koruny přes 4 do 6 m</t>
  </si>
  <si>
    <t>průklest stromů, koruna 6 - 8 m</t>
  </si>
  <si>
    <t>48d</t>
  </si>
  <si>
    <t>řez stromů s přemístěním odstraněných větví na vzdálenost do 20 m, uložením na hromady, naložením na dopravní prostředek, odvozem do 20 km a se složením, průklestem stromů netrnitých o průměru koruny přes 6 do 8 m</t>
  </si>
  <si>
    <t>průklest stromů trnitých</t>
  </si>
  <si>
    <t>řez stromů s přemístěním odstraněných větví na vzdálenost do 20 m, uložením na hromady, naložením na dopravní prostředek, odvozem do 20 km a se složením, průklestem stromů trnitých</t>
  </si>
  <si>
    <t>106a</t>
  </si>
  <si>
    <t>řez stromů s přemístěním odstraněných větví na vzdálenost do 20 m, uložením na hromady, naložením na dopravní prostředek, odvozem do 20 km a se složením, průklestem stromů trnitých o průměru koruny do 2 m</t>
  </si>
  <si>
    <t>106b</t>
  </si>
  <si>
    <t>řez stromů s přemístěním odstraněných větví na vzdálenost do 20 m, uložením na hromady, naložením na dopravní prostředek, odvozem do 20 km a se složením, průklestem stromů trnitých o průměru koruny přes 2 do 4 m</t>
  </si>
  <si>
    <t>106c</t>
  </si>
  <si>
    <t>řez stromů s přemístěním odstraněných větví na vzdálenost do 20 m, uložením na hromady, naložením na dopravní prostředek, odvozem do 20 km a se složením, průklestem stromů trnitých o průměru koruny přes 4 do 6 m</t>
  </si>
  <si>
    <t>106d</t>
  </si>
  <si>
    <t>řez stromů s přemístěním odstraněných větví na vzdálenost do 20 m, uložením na hromady, naložením na dopravní prostředek, odvozem do 20 km a se složením, průklestem stromů trnitých o průměru koruny přes 6 do 8 m</t>
  </si>
  <si>
    <t>průklest netrnitých keřů</t>
  </si>
  <si>
    <t>řez keřů s přemístěním odstraněných větví na vzdálenost do 20 m, uložením na hromady, naložením na dopravní prostředek, odvozem do 20 km a se složením, průklestem keřů netrnitých</t>
  </si>
  <si>
    <t>řez keřů s přemístěním odstraněných větví na vzdálenost do 20 m, uložením na hromady, naložením na dopravní prostředek, odvozem do 20 km a se složením, průklestem keřů netrnitých o průměru koruny do 1,5 m</t>
  </si>
  <si>
    <t>řez keřů s přemístěním odstraněných větví na vzdálenost do 20 m, uložením na hromady, naložením na dopravní prostředek, odvozem do 20 km a se složením, průklestem keřů netrnitých o průměru koruny přes 1,5 do 3 m</t>
  </si>
  <si>
    <t>102c</t>
  </si>
  <si>
    <t>řez keřů s přemístěním odstraněných větví na vzdálenost do 20 m, uložením na hromady, naložením na dopravní prostředek, odvozem do 20 km a se složením, průklestem keřů netrnitých o průměru koruny přes 3 do 5 m</t>
  </si>
  <si>
    <t>řez keřů s přemístěním odstraněných větví na vzdálenost do 20 m, uložením na hromady, naložením na dopravní prostředek, odvozem do 20 km a se složením, průklestem keřů trnitých</t>
  </si>
  <si>
    <t>řez keřů s přemístěním odstraněných větví na vzdálenost do 20 m, uložením na hromady, naložením na dopravní prostředek, odvozem do 20 km a se složením, průklestem keřů trnitých o průměru koruny do 1,5 m</t>
  </si>
  <si>
    <t>řez keřů s přemístěním odstraněných větví na vzdálenost do 20 m, uložením na hromady, naložením na dopravní prostředek, odvozem do 20 km a se složením, průklestem keřů trnitých o průměru koruny přes 1,5 do 3 m</t>
  </si>
  <si>
    <t>řez keřů s přemístěním odstraněných větví na vzdálenost do 20 m, uložením na hromady, naložením na dopravní prostředek, odvozem do 20 km a se složením, průklestem keřů trnitých o průměru koruny přes 3 do 5 m</t>
  </si>
  <si>
    <t>zmlazení netrnitých keřů</t>
  </si>
  <si>
    <t>zmlazení keřů s přemístěním odstraněných větví na vzdálenost do 20 m, uložením na hromady, naložením na dopravní prostředek, odvozem do 20 km a se složením, průklestem keřů netrnitých</t>
  </si>
  <si>
    <t>104a</t>
  </si>
  <si>
    <t>zmlazení keřů s přemístěním odstraněných větví na vzdálenost do 20 m, uložením na hromady, naložením na dopravní prostředek, odvozem do 20 km a se složením, průklestem keřů netrnitých o průměru koruny do 1,5 m</t>
  </si>
  <si>
    <t>104b</t>
  </si>
  <si>
    <t>zmlazení keřů s přemístěním odstraněných větví na vzdálenost do 20 m, uložením na hromady, naložením na dopravní prostředek, odvozem do 20 km a se složením, průklestem keřů netrnitých o průměru koruny přes 1,5 do 3 m</t>
  </si>
  <si>
    <t>104c</t>
  </si>
  <si>
    <t>zmlazení keřů s přemístěním odstraněných větví na vzdálenost do 20 m, uložením na hromady, naložením na dopravní prostředek, odvozem do 20 km a se složením, průklestem keřů netrnitých o průměru koruny přes 3 do 5 m</t>
  </si>
  <si>
    <t>zmlazení trnitých keřů</t>
  </si>
  <si>
    <t>zmlazení keřů s přemístěním odstraněných větví na vzdálenost do 20 m, uložením na hromady, naložením na dopravní prostředek, odvozem do 20 km a se složením, průklestem keřů trnitých</t>
  </si>
  <si>
    <t>105a</t>
  </si>
  <si>
    <t>zmlazení keřů s přemístěním odstraněných větví na vzdálenost do 20 m, uložením na hromady, naložením na dopravní prostředek, odvozem do 20 km a se složením, průklestem keřů trnitých o průměru koruny do 1,5 m</t>
  </si>
  <si>
    <t>105b</t>
  </si>
  <si>
    <t>zmlazení keřů s přemístěním odstraněných větví na vzdálenost do 20 m, uložením na hromady, naložením na dopravní prostředek, odvozem do 20 km a se složením, průklestem keřů trnitých o průměru koruny přes 1,5 do 3 m</t>
  </si>
  <si>
    <t>105c</t>
  </si>
  <si>
    <t>zmlazení keřů s přemístěním odstraněných větví na vzdálenost do 20 m, uložením na hromady, naložením na dopravní prostředek, odvozem do 20 km a se složením, průklestem keřů trnitých o průměru koruny přes 3 do 5 m</t>
  </si>
  <si>
    <t>znovuuvázání dřeviny</t>
  </si>
  <si>
    <t>49a</t>
  </si>
  <si>
    <t>znovuuvázání dřeviny jedním úvazkem ke stávajícímu kůlů</t>
  </si>
  <si>
    <t>zřízení zemního kotvení dřevin</t>
  </si>
  <si>
    <t>49b</t>
  </si>
  <si>
    <t>zřízení zemního kotvení při výsadbě dřevin např. v prostoru Pěší zóny Anděl, dřeviny je chráněna stromovou mříží a upevněna pouze zemním kotvením, jedná se o dřeviny výsadbové velikosti průměrně 20 - 25 cm, cena zahrnuje zřízení zemního kotvení včetně veškerého použitého materiálu a prací</t>
  </si>
  <si>
    <t>nátěr laviček</t>
  </si>
  <si>
    <t>nátěr laviček bude probíhat nejméně jednou za dva roky, nátěr zahrnuje očištění lavičky a její nátěr dvěmi vrstvami, v ceně je zahrnuta práce a cena barvy</t>
  </si>
  <si>
    <t>likvidace neopravitelné lavičky</t>
  </si>
  <si>
    <t>odstranění lavičky, případně odstranění zbytků zabetonovaných noh lavice v zemi, doprava lavičky,  odvoz na skládku, (nezahrnuje skládkové poplatky) úprav terénu po odstranění lavičky</t>
  </si>
  <si>
    <t>montáž a instalace dětských herních prvků</t>
  </si>
  <si>
    <t>cena za montáž a instalaci herního prvku spolu s vytvořením odpovídající dopadové zóny herního prvku, v ceně bude zahrnuto vybudování dopadové zóny, materiál pro dopadovou zónu (písek, kačírek, štěpka) není v této ceně zahrnut</t>
  </si>
  <si>
    <t>montáž a instalace dětských herních prvků - cena prvku do 40 000,- Kč včetně DPH</t>
  </si>
  <si>
    <t>52a</t>
  </si>
  <si>
    <t>montáž a instalace dětských herních prvků - cena herního prvku nad 40 000,- Kč včetně DPH</t>
  </si>
  <si>
    <t>52b</t>
  </si>
  <si>
    <t>hnojení zásobním hnojivem při výsadbě</t>
  </si>
  <si>
    <t xml:space="preserve">hnojení zásobním hnojivem při výsadbě bude prováděno při výsadbě stromů a větších keřů, cena je stanovena za přihnojení zásobním tabletovým hnojivem ke kořenům rostliny (např. Silvamix, Osmocote) při výsadbě jednoho kusu dřeviny) </t>
  </si>
  <si>
    <t>Kontrola dětského hřiště</t>
  </si>
  <si>
    <t>hlavní roční kontrola DH nezávislou certifikovanou osobou dle normy ČSN EN 1176 a 1177</t>
  </si>
  <si>
    <t>54a</t>
  </si>
  <si>
    <t>Roční hlavní kontrola se provádí v intervalech nepřesahujících 12 měsíců za účelem zjištění celkové úrovně bezpečnosti zařízení, základů a povrchů, např. povětrnostních vlivů, známek rozpadu nebo koroze a jakékoliv změny úrovně bezpečnosti zařízení, plynoucí z provedených oprav nebo dodatečně vestavěných nebo vyměněných částí. Zvláštní pozornost je třeba věnovat součástem utěsněným na celou dobu jejich životnosti. Tuto kontrolu musí provádět oprávněné osoby přísně v souladu s pokyny výrobce. Výstupem kontroly je protokol s fotodokumentací a popisy závad či rozporů s normou atd.</t>
  </si>
  <si>
    <t>provozní kontrola DH proškoleným technikem dle normy ČSN EN 1176 a 1177</t>
  </si>
  <si>
    <t>54b</t>
  </si>
  <si>
    <t>Provozní kontrola je podrobnější prohlídka zaměřená na kontrolu funkce a stabilitu zařízení, zejména z hlediska jakéhokoliv opotřebení. Tu je nutno provádět v rozmezí od 1 do 3 měsíců nebo jak je uvedeno v návodu výrobce.</t>
  </si>
  <si>
    <t>postřik proti klíněnce jírovcové</t>
  </si>
  <si>
    <t>Prvé ošetření probíhá v závislosti na počasí v prvé polovině měsíce dubna. Druhá na základě monitorování vývoje larev které procházejí čtyřmi vývojovými instary. Prvý postřik se aplikuje na kmen do výše sedmi metrů kde dochází k rojení dospělců. Použit bude povolený přípravek Druhý postřik bude aplikován na listy, přípravkem DIMILIN 48 SC, účinná látka DIFUBENZURON, dávkování0,025% roztok. Použití při teplotách +15 stupňů. Použité přípravky jsou povoleny a jsou v seznamu registrovaných přípravků na ochranu rostlin vydaného státní rostlinolékařskou správou.</t>
  </si>
  <si>
    <t>instalace fotopastí</t>
  </si>
  <si>
    <t>Instalace fotopasti do výšky 6m bez nákupu fotopasti</t>
  </si>
  <si>
    <t>hnojení půdy nebo trávníku umělým hnojivem</t>
  </si>
  <si>
    <t>t</t>
  </si>
  <si>
    <t>hnojení umělým hnojivem naširoko ve svahu 1</t>
  </si>
  <si>
    <t>57g</t>
  </si>
  <si>
    <t>ve svahu přes 1:5 do 1:2 umělým hnojivem naširoko</t>
  </si>
  <si>
    <t>hnojení umělým hnojivem jednotlivě ve svahu 1</t>
  </si>
  <si>
    <t>57h</t>
  </si>
  <si>
    <t>ve svahu přes 1:5 do 1:2 umělým hnojivem jednotlivě k rostlinám</t>
  </si>
  <si>
    <t>hnojení umělým hnojivem naširoko ve svahu 2</t>
  </si>
  <si>
    <t>57k</t>
  </si>
  <si>
    <t>ve svahu přes 1:2 do 1:1 umělým hnojivem naširoko</t>
  </si>
  <si>
    <t>hnojení umělým hnojivem jednotlivě ve svahu 2</t>
  </si>
  <si>
    <t>57l</t>
  </si>
  <si>
    <t>ve svahu přes 1:2 do 1:1 umělým hnojivem jednotlivě k rostlinám</t>
  </si>
  <si>
    <t>hnojení umělým hnojivem naširoko v rovině</t>
  </si>
  <si>
    <t>57c</t>
  </si>
  <si>
    <t>v rovině nebo ve svahu do 1:5 umělým hnojivem naširoko</t>
  </si>
  <si>
    <t>hnojení umělým hnojivem jednotlivě v rovině</t>
  </si>
  <si>
    <t>57d</t>
  </si>
  <si>
    <t>v rovině nebo ve svahu do 1:5 umělým hnojivem jednotlivě k rostlinám</t>
  </si>
  <si>
    <t>hnojení půdy nebo trávníku rašelinou</t>
  </si>
  <si>
    <t>hnojení rašelinou ve svahu 1</t>
  </si>
  <si>
    <t>107a</t>
  </si>
  <si>
    <t>ve svahu přes 1:5 do 1:2 rašelinou</t>
  </si>
  <si>
    <t>hnojení rašelinou v rovině</t>
  </si>
  <si>
    <t>107b</t>
  </si>
  <si>
    <t>v rovině nebo ve svahu do 1:5 rašelinou</t>
  </si>
  <si>
    <t>hnojení rašelinou ve svahu 2</t>
  </si>
  <si>
    <t>107c</t>
  </si>
  <si>
    <t>ve svahu přes 1:2 do 1:1 rašelinou</t>
  </si>
  <si>
    <t>hnojení půdy nebo trávníku kompostem</t>
  </si>
  <si>
    <t>hnojení kompostem v rovině</t>
  </si>
  <si>
    <t>108a</t>
  </si>
  <si>
    <t>v rovině nebo ve svahu do 1:5 kompostem, vitahumem nebo chlévskou mrvou</t>
  </si>
  <si>
    <t>hnojení kompostem ve svahu 2</t>
  </si>
  <si>
    <t>108b</t>
  </si>
  <si>
    <t>ve svahu přes 1:2 do 1:1 kompostem, vitahumem nebo chlévskou mrvou</t>
  </si>
  <si>
    <t>hnojení kompostem ve svahu 1</t>
  </si>
  <si>
    <t>108c</t>
  </si>
  <si>
    <t>ve svahu přes 1:5 do 1:2 kompostem, vitahumem nebo chlévskou mrvou</t>
  </si>
  <si>
    <t>přesun hmot</t>
  </si>
  <si>
    <t>přesun hmot pro sadovnické a krajinářské úpravy do 5000 m vodorovně bez svislého přesunu</t>
  </si>
  <si>
    <t>použití mobilní plošiny</t>
  </si>
  <si>
    <t>postupné kácení nebo prořezávání dřevin pomocí mobilní plošiny, zabezpečující opatření před padajícími větvemi, odklizení části do 20m se složením a naložením</t>
  </si>
  <si>
    <t>hod</t>
  </si>
  <si>
    <t>použití mobilní plošiny, strom do 10 m</t>
  </si>
  <si>
    <t>59a</t>
  </si>
  <si>
    <t>postupné kácení nebo prořezávání dřevin pomocí mobilní plošiny, zabezpečující opatření před padajícími větvemi, odklizení části do 20m se složením a naložením, pro stromy do 10 m</t>
  </si>
  <si>
    <t>použití mobilní plošiny, strom 10 - 15 m</t>
  </si>
  <si>
    <t>59b</t>
  </si>
  <si>
    <t>postupné kácení nebo prořezávání dřevin pomocí mobilní plošiny, zabezpečující opatření před padajícími větvemi, odklizení části do 20m se složením a naložením, pro stromy přes 10 do 15 m</t>
  </si>
  <si>
    <t>použití mobilní plošiny, strom 15 - 20 m</t>
  </si>
  <si>
    <t>59c</t>
  </si>
  <si>
    <t>postupné kácení nebo prořezávání dřevin pomocí mobilní plošiny, zabezpečující opatření před padajícími větvemi, odklizení části do 20m se složením a naložením, pro stromy přes 15 do 20 m</t>
  </si>
  <si>
    <t>použití mobilní plošiny, strom nad 20 m</t>
  </si>
  <si>
    <t>59d</t>
  </si>
  <si>
    <t>postupné kácení nebo prořezávání dřevin pomocí mobilní plošiny, zabezpečující opatření před padajícími větvemi, odklizení části do 20m se složením a naložením, pro stromy přes 20 m</t>
  </si>
  <si>
    <t>zámečnické práce</t>
  </si>
  <si>
    <t>zámečnické práce zahrnující drobné opravy parkového mobiliáře (laviček, odpadkových košů), oplocení, drobné opravy herních prvků, oprava ochranných sítí kolem hřišť pro míčové hry, pískovišť apod., v cení není zahrnut použitý materiál, v ceně je zahrnuto použití veškeré techniky (agregát, sbíječka apod.)</t>
  </si>
  <si>
    <t>správce dětského hřiště</t>
  </si>
  <si>
    <t>správce Dětský ostrov</t>
  </si>
  <si>
    <t>61a</t>
  </si>
  <si>
    <t>správce na Dětském ostrově je přítomen 12 hodin denně, stará se o čistotu a pořádek v prostoru Dětského ostrova, vysypává jednou denně odpadkové koše, provádí drobné opravy dětských herních prvků a parkového mobiliáře, provádí visuelní kontrolu dětských herních prvků, každodenně vyčistí a uhrabe pískoviště, uhrabuje dopadové zóny dětských herních prvků, zajišťuje provoz mlžítka a pítek (každodenní spouštění a uzavírání přívodu vody, čištění vodních prvků), před otevřením odstraní ochranné sítě ze dvou pískovišť, po uzavření hřiště vrátí ochranné sítě na pískoviště, vede provozní deník, v případě potřeby kontaktuje městskou polici, případně poskytne první pomoc a zavolá záchranku</t>
  </si>
  <si>
    <t>správce Aréna</t>
  </si>
  <si>
    <t>61b</t>
  </si>
  <si>
    <t>správce je přítomen na dětském hřišti 4 hod každodenně, v ranních hodinách provede úklid celého hřiště, vysypává jednou denně odpadkové koše, provádí každodenně  vyčištění a uhrabání pískoviště, každé ráno uhrabuje dopadové zóny dětských herních prvků</t>
  </si>
  <si>
    <t>správce Okrouhlík</t>
  </si>
  <si>
    <t>61c</t>
  </si>
  <si>
    <t>správce je přítomen na dětském hřišti 12 hod každodenně, ráno otevře hřiště, večer prostor uzamkne, v ranních hodinách provede úklid celého hřiště, vysypává jednou denně odpadkové koše, provádí každodenně vyčištění a uhrabání pískoviště, každodenně upravuje dopadové zóny dětských herních prvků, otevírá a stará se o čistotu sociálního zařízení, provádí drobné opravy dětských herních prvků a parkového mobiliáře</t>
  </si>
  <si>
    <t>správce Santoška</t>
  </si>
  <si>
    <t>61d</t>
  </si>
  <si>
    <t>správce je přítomen na dětském hřišti 8 hod každodenně, v ranních hodinách provede úklid celého hřiště, vysypává jednou denně odpadkové koše, provádí každodenně  vyčištění a uhrabání pískoviště, každodenně upravuje dopadové zóny dětských herních prvků, ráno otevře prostor dětského hřiště, večer ho uzavře, provádí drobné opravy herních prvků a parkového mobiliáře</t>
  </si>
  <si>
    <t>správce Bochovská</t>
  </si>
  <si>
    <t>61e</t>
  </si>
  <si>
    <t>správce je přítomen na sportovišti 8 hod každodenně, v ranních hodinách provede úklid celého hřiště, vysypává jednou denně odpadkové koše, provádí úklid sportoviště, dohlíží na provoz sportoviště, instaluje síť na míčové hry dle požadavků uživatelů</t>
  </si>
  <si>
    <t>Správce parku</t>
  </si>
  <si>
    <t>správce parku Sacré Coeur</t>
  </si>
  <si>
    <t>62a</t>
  </si>
  <si>
    <t>správce parku Sacré Coeur je přítomen 12 hodin denně, bude provádět obchůzku, činnost pracovníka spočívá v upozornění formou domluvy na nevhodné chování, které má za následek omezení, případně znemožnění řádného využití parku. Dále se stará o čistotu a pořádek v prostoru celého parku, provádí drobné opravy dětských herních prvků a parkového mobiliáře, každodenně upravuje dopadové zóny dětských herních prvků, provádí vizuální kontrolu dětských herních prvků, uhrabuje dopadové zóny dětských herních prvků, vede provozní deník, v případě potřeby kontaktuje městskou polici, případně poskytne první pomoc a zavolá záchranku</t>
  </si>
  <si>
    <t>správce parku Portheimka a Nám. 14.října</t>
  </si>
  <si>
    <t>62b</t>
  </si>
  <si>
    <t>správce parku Portheimka a Nám. 14.října je přítomen 12 hodin denně, bude provádět obchůzku, činnost pracovníka spočívá v upozornění formou domluvy na nevhodné chování, které má za následek omezení, případně znemožnění řádného využití parku. Dále se stará o čistotu a pořádek v prostoru celého parku, provádí drobné opravy dětských herních prvků a parkového mobiliáře, každodenně upravuje dopadové zóny dětských herních prvků, provádí vizuální kontrolu dětských herních prvků, uhrabuje dopadové zóny dětských herních prvků, vede provozní deník, v případě potřeby kontaktuje městskou polici, případně poskytne první pomoc a zavolá záchranku</t>
  </si>
  <si>
    <t>správce parku Husovy Sady</t>
  </si>
  <si>
    <t>62c</t>
  </si>
  <si>
    <t>správce parku Husovy Sady a DH je přítomen 12 hodin denně, bude provádět obchůzku, činnost pracovníka spočívá v upozornění formou domluvy na nevhodné chování, které má za následek omezení, případně znemožnění řádného využití parku. Dále se stará o čistotu a pořádek v prostoru celého parku, provádí drobné opravy dětských herních prvků a parkového mobiliáře, každodenně uklízí dopadové zóny dětských herních prvků, provádí vizuální kontrolu dětských herních prvků, vede provozní deník, v případě potřeby kontaktuje městskou polici, případně poskytne první pomoc a zavolá záchranku</t>
  </si>
  <si>
    <t>správce parku Sady Na Skalce</t>
  </si>
  <si>
    <t>62d</t>
  </si>
  <si>
    <t>správce parku Sady Na Skalce je přítomen 12 hodin denně, bude provádět obchůzku, činnost pracovníka spočívá v upozornění formou domluvy na nevhodné chování, které má za následek omezení, případně znemožnění řádného využití parku. Dále se stará o čistotu a pořádek v prostoru celého parku, provádí drobné opravy dětských herních prvků a parkového mobiliáře, každodenně uklízí dopadové zóny dětských herních prvků, provádí vizuální kontrolu dětských herních prvků, vede provozní deník, v případě potřeby kontaktuje městskou polici, případně poskytne první pomoc a zavolá záchranku</t>
  </si>
  <si>
    <t>správce parku Mrázovka</t>
  </si>
  <si>
    <t>62e</t>
  </si>
  <si>
    <t>správce parku Mrázovka je přítomen 12 hodin denně, bude provádět obchůzku, činnost pracovníka spočívá v upozornění formou domluvy na nevhodné chování, které má za následek omezení, případně znemožnění řádného využití parku. Dále se stará o čistotu a pořádek v prostoru celého parku, provádí drobné opravy dětských herních prvků a parkového mobiliáře, každodenně uklízí a uhrabuje dopadové zóny dětských herních prvků, provádí vizuální kontrolu dětských herních prvků, vede provozní deník, v případě potřeby kontaktuje městskou polici, případně poskytne první pomoc a zavolá záchranku</t>
  </si>
  <si>
    <t>prořez stromů arboristickou technikou</t>
  </si>
  <si>
    <t>prořez stromů arboristickou technikou bude prováděn v místech, kde není možné použití mobilní plošiny, nebo v takových případech, kdy bude nutný vysoce odborný zásah do dřeviny, mezi prořez se zařazuje i kácení stromu za ztížených podmínek pomocí arboristické techniky; stromy o průměru koruny nad 8 m, keře o průměru koruny nad 5 m</t>
  </si>
  <si>
    <t>zednické práce</t>
  </si>
  <si>
    <t>Zednické práce zahrnující drobné opravy, zdí, schodů,  oplocení, instalace obrubníků do beton. lože a pod., v ceně není zahrnut použitý materiál</t>
  </si>
  <si>
    <t>likvidace plevele horkou vodou</t>
  </si>
  <si>
    <t>jedná se o nechemickou likvidaci plevele</t>
  </si>
  <si>
    <t>kantování cest a záhonů</t>
  </si>
  <si>
    <t>odstranění přerostlého drnu s naložením odpadu na dopravní prostředek, odvozem do 20 km a se složením</t>
  </si>
  <si>
    <t>m</t>
  </si>
  <si>
    <t>Natírání</t>
  </si>
  <si>
    <t>Natírání dřevěného nebo kovového oplocení, v ceně za nátěr je zahrnuta práce, barva i doprava materiálů</t>
  </si>
  <si>
    <t>nátěr oplocení dřevěného</t>
  </si>
  <si>
    <t>67a</t>
  </si>
  <si>
    <t>jedná se o nátěr dřevěného oplocení s kovovými prvky, oplocení je vysoké v průměru 0,8 - 1 m, cena za nátěr je stanovena za metr, nátěr bude proveden nejméně jednou za tři roky a to ve dvou vrstvách jak dřevěné tak kovové části, v ceně za nátěr je zahrnuta práce, barva i doprava materiálů</t>
  </si>
  <si>
    <t>nátěr oplocení kovového</t>
  </si>
  <si>
    <t>67b</t>
  </si>
  <si>
    <t>jedná se o nátěr kovového oplocení, oplocení je vysoké v průměru 1 - 1,5 m, cena za nátěr je stanovena za metr, nátěr bude proveden nejméně jednou za tři roky a to ve dvou vrstvách po celé ploše, před nátěrem bude provedeno očištění zrezivělých ploch, v ceně za nátěr je zahrnuta práce, barva i doprava materiálů</t>
  </si>
  <si>
    <t>drcení větví</t>
  </si>
  <si>
    <t>drcení ořezaných větví o průměru do 100 mm strojně (štěpkování) s naložením a odvozem dřevní drtě do 20 km</t>
  </si>
  <si>
    <t>m³</t>
  </si>
  <si>
    <t>zalití rostlin vodou plochy jednotlivě</t>
  </si>
  <si>
    <t>zalití rostlin vodou do 20 m²</t>
  </si>
  <si>
    <t>69a</t>
  </si>
  <si>
    <t>zalití solitér v počtu (216 - 30 l na strom)</t>
  </si>
  <si>
    <t>zalití rostlin vodou nad 20 m²(letničky, trvalky, růže) - 1779 m²</t>
  </si>
  <si>
    <t>69b</t>
  </si>
  <si>
    <t>přes 20 m² (5l na 1 m²)</t>
  </si>
  <si>
    <t>dovoz vody</t>
  </si>
  <si>
    <t>69c</t>
  </si>
  <si>
    <t>na vzdálenost do 1 000 m</t>
  </si>
  <si>
    <t>příplatek za dovoz vody</t>
  </si>
  <si>
    <t>69d</t>
  </si>
  <si>
    <t>příplatek k ceně za každých i započatých 1000m</t>
  </si>
  <si>
    <t>výměna písku v pískovištích</t>
  </si>
  <si>
    <t>výměna písku odpovídající normám v pískovištích do hloubky 0,5 m v ceně je zahrnut i písek</t>
  </si>
  <si>
    <t>Výkopové práce</t>
  </si>
  <si>
    <t>Odkopávky a prokopávky nezapažené s přehozením výkopku na vzdálenost 3 m, nebo s naložením na dopravní prostředek</t>
  </si>
  <si>
    <t>výkopové práce</t>
  </si>
  <si>
    <t>71a</t>
  </si>
  <si>
    <t>Odkopávky a prokopávky nezapažené s přehozením výkopku na vzdálenost 3 m, nebo s naložením na dopravní prostředek. Do 100 m³</t>
  </si>
  <si>
    <t>71b</t>
  </si>
  <si>
    <t>Odkopávky a prokopávky nezapažené s přehozením výkopku na vzdálenost 3 m, nebo s naložením na dopravní prostředek. Přes 100 - 1 000 m³</t>
  </si>
  <si>
    <t>Celkem jednotek k objednání</t>
  </si>
  <si>
    <t>Prosím doplňte cenovou nabídku v přepočtu na jednu jednotku uvedené činnosti a materiálu do relevantních, šedě zabarvených buněk na listech "Plošní prvky", "Bodové prvky" a "Materiál". List "Souhrn" slouží na zobrazení celkové indikativní cenové nabídky.</t>
  </si>
  <si>
    <t>Objednávka činností k bodovým prvkům</t>
  </si>
  <si>
    <t>Objednávka úklidu k bodovým prvkům</t>
  </si>
  <si>
    <t>Obsluha štěpkovače 3 hodiny a 26x za rok ( Smíchov, Jinonice, Motol, Radlice, Košíře) - cena hodiny</t>
  </si>
  <si>
    <t>Obsluha štěpkovače u přistavovaných BIO VOK pro občany.</t>
  </si>
  <si>
    <t>Likvidace Bio  (Smíchov, Jinonice, Motol, Radlice, Košíře)</t>
  </si>
  <si>
    <t>Jedná se o likvidaci biologicky rozložitelného materiálu na kompostárně dle zákona o odpadech, v ceně je zahrnuta likvidace odpadu</t>
  </si>
  <si>
    <t>Likvidace BRKO</t>
  </si>
  <si>
    <t>Jedná se o likvidaci BRKO (biologicky rozložitelného komunálního odpadu dle zákon o odpadech). V ceně je zahrnuta likvidace odpadu</t>
  </si>
  <si>
    <t>obsluha přistavených VOK  (cena za 1 hodinu)</t>
  </si>
  <si>
    <t>Obsluha u přistavených VOK (cena za 1 hodinu)</t>
  </si>
  <si>
    <t xml:space="preserve">Doplňování sáčků PE </t>
  </si>
  <si>
    <t>Doplňování sáčků do minimálního počtu 20 sáčků (1ks) na stojanu. Sáčky budou igelitové o velikosti cca 20 x 30 cm.</t>
  </si>
  <si>
    <t xml:space="preserve">Sáček PE </t>
  </si>
  <si>
    <t>Dodávka sáčků, které se budou vydávat občanům na informačních střediscích. Sáčky budou stejné jako do stojanů ke košům na PE.</t>
  </si>
  <si>
    <t xml:space="preserve">Obsluha košů PE (1x denně) </t>
  </si>
  <si>
    <t>Obsluhou košů se rozumí jejich čištění, vysypávání a odstraňování nežádoucí reklamy z jejich povrchů, dále také doplňování sáčků na PE. V ceně je zahrnuta likvidace odpadu. Příloha č. 4.</t>
  </si>
  <si>
    <t>Přistavení VOK - včetně likvidace odpadu</t>
  </si>
  <si>
    <t>Přistavení VOK 9 m3 dle požadavků objednatele nejpozději následující den od zadání požadavku.  V ceně je zahrnuta cena likvidace odpadu likvidace odpadu.</t>
  </si>
  <si>
    <t>Obsluhou košů se rozumí čištění, vysypávání a odstraňování nežádoucí reklamy z jejich povrchů. V ceně je zahrnuta likvidace odpadu.Příloha č. 3</t>
  </si>
  <si>
    <t>Obsluhou košů se rozumí čištění, vysypávání a odstraňování nežádoucí reklamy z jejich povrchů. V ceně je zahrnuta likvidace odpadu.Příloha č.6.</t>
  </si>
  <si>
    <t>Obsluhou košů se rozumí čištění, vysypávání a odstraňování nežádoucí reklamy z jejich povrchů. V ceně je zahrnuta likvidace odpadu.Příloha č. 5</t>
  </si>
  <si>
    <t xml:space="preserve">využití komunálního vysavače vč. obsluhy (5x týdně) </t>
  </si>
  <si>
    <t>strojní (mechanizovaný) úklid chodníků komunálním elektrickým vysavačem - cena za 1 hod</t>
  </si>
  <si>
    <t>výběr odpadkových košů, svoz odpadu do kontejneru a odvoz na skládku. V ceně je zahrnuta likvidace odpadu.Příloha č.1</t>
  </si>
  <si>
    <t>výběr odpadkových košů, svoz odpadu do kontejneru a odvoz na skládku. V ceně je zahrnuta likvidace odpadu.Příloha č.2</t>
  </si>
  <si>
    <t>výběr odpadkových košů, svoz odpadu do kontejneru a odvoz na skládku. V ceně je zahrnuta likvidace odpadu.Příloha č.1.</t>
  </si>
  <si>
    <t>vyčištění prostoru pod mřížemi</t>
  </si>
  <si>
    <t>Vysokotlaké čištění</t>
  </si>
  <si>
    <t>nezařazeno</t>
  </si>
  <si>
    <t>z toho nezařazeno</t>
  </si>
  <si>
    <t>Objednávka materiálu</t>
  </si>
  <si>
    <t>Položka</t>
  </si>
  <si>
    <t>Zemina</t>
  </si>
  <si>
    <t>Zemina základní VL</t>
  </si>
  <si>
    <t>Zemina trávník VL</t>
  </si>
  <si>
    <t>Kompost VL</t>
  </si>
  <si>
    <t>Rašelina baltská BAL</t>
  </si>
  <si>
    <t>ks</t>
  </si>
  <si>
    <t>Mulčovací kůra, keramzit</t>
  </si>
  <si>
    <t xml:space="preserve">Mulčovací kůra </t>
  </si>
  <si>
    <t>Štěpka</t>
  </si>
  <si>
    <t>Textilie, rohože</t>
  </si>
  <si>
    <t>Geotextilie (netkaná) černá - stavební práce</t>
  </si>
  <si>
    <t>Netkaná textilie 200 m x 1,6 m - 50 g/m2 - černá</t>
  </si>
  <si>
    <t>Kokosová rohož (protierozní) š. 2 m</t>
  </si>
  <si>
    <t>Jutová rohož (protierozní) š.1,2 m</t>
  </si>
  <si>
    <t>Kotvící skoba, ocel 30 cm</t>
  </si>
  <si>
    <t>Kotvící kůl pr. 6 cm</t>
  </si>
  <si>
    <t>Kotvící kůl pr. 7 cm</t>
  </si>
  <si>
    <t>kotvící kůl pr.10 cm</t>
  </si>
  <si>
    <t>Příčka 50 cm pr. 7 cm</t>
  </si>
  <si>
    <t xml:space="preserve">Úvazek </t>
  </si>
  <si>
    <t>Podzemní kotvení za zemní bal do 30 cm</t>
  </si>
  <si>
    <t>Podzemní kotvení za zemní bal do 20 cm</t>
  </si>
  <si>
    <t>Husí krk pr. 10 cm</t>
  </si>
  <si>
    <t>Jutový pás  š.15 cm</t>
  </si>
  <si>
    <t>Protikořenová texitlie (ochrana před invazivním porostem) š. 0,7 m</t>
  </si>
  <si>
    <t xml:space="preserve">Pomalu rozpustná minerální hnojiva, tablety, používané při výsadbě </t>
  </si>
  <si>
    <t>kg</t>
  </si>
  <si>
    <t>Rákosová rohož š. 140 cm</t>
  </si>
  <si>
    <t>bm</t>
  </si>
  <si>
    <t>Rákosová rohož š. 160 cm</t>
  </si>
  <si>
    <t>Rákosová rohož š. 180 cm</t>
  </si>
  <si>
    <t>Rákosová rohož š. 200 cm</t>
  </si>
  <si>
    <t>Ochrana okusu plast 105 cm</t>
  </si>
  <si>
    <t>Ochrana okusu plast 120 cm</t>
  </si>
  <si>
    <t>Hnojiva</t>
  </si>
  <si>
    <t>Komplexní bezchloridové granulované hnojivo NPK se stopovými prvky</t>
  </si>
  <si>
    <t xml:space="preserve">Půdní kondicionér - směs hydroabsorbentů polymerů, hnojiv, růstových prekurzorů a přepravního materiálu </t>
  </si>
  <si>
    <t xml:space="preserve">Trávníkové hnojivo s pozvolným uvolňování živin po celé vegetační období  </t>
  </si>
  <si>
    <t xml:space="preserve">Trávníkové univerzální kombinované hnojivo NPK vhodné pro základní přihnojování na jaře </t>
  </si>
  <si>
    <t xml:space="preserve">Hnojivo na okrasné dřeviny s obsahem NPK v poměru 07-10-17+MgO </t>
  </si>
  <si>
    <t xml:space="preserve">Hnojivo s postupným uvolňováním živin, obalované hnojivo NPK s mikroelementy </t>
  </si>
  <si>
    <t>Herbicidy</t>
  </si>
  <si>
    <t xml:space="preserve">Selektivní herbicid ředitelný vodou k hubení odolných dvouděložných plevelů v trávnících </t>
  </si>
  <si>
    <t>l</t>
  </si>
  <si>
    <t xml:space="preserve">Postřikový herbicid ředitelný vodou k hubení vytrvalých a jednoletých plevelů; účinná látka: glyphosate IPA - 480 g </t>
  </si>
  <si>
    <t xml:space="preserve">Univerzální širokospektrální selektivní herbicid určený k postemergentnímu hubení dvouděložných plevelů v trávnících </t>
  </si>
  <si>
    <t xml:space="preserve">Systémový selektivní herbicid určený k postemergentnímu hubení dvouděložných plevelů </t>
  </si>
  <si>
    <t>Travníky</t>
  </si>
  <si>
    <t>Travní směs park</t>
  </si>
  <si>
    <t>Travní směs fotbal</t>
  </si>
  <si>
    <t>Travní směs sucho</t>
  </si>
  <si>
    <t>Travní směs stín</t>
  </si>
  <si>
    <t>Tráv.koberec park do 100 m2 bez dopravy</t>
  </si>
  <si>
    <t>Tráv. koberec park nad 100 do 500 m2 bez dopravy</t>
  </si>
  <si>
    <t>Tráv. koberec park nad 500 do 1000 m2 bez dopravy</t>
  </si>
  <si>
    <t>Kačírek od 4 do 8 mm pro dětská hřiště</t>
  </si>
  <si>
    <t>Kačírek přes 8 do16 mm</t>
  </si>
  <si>
    <t>Kačírek přes 16 do 32 mm</t>
  </si>
  <si>
    <t>Písek odpovídající hygienickým normám k použití na dětská hřiště</t>
  </si>
  <si>
    <t>Štěrk 0 do 8 mm pod dlažbu</t>
  </si>
  <si>
    <t xml:space="preserve">Štěrk přes 8 do 16 mm </t>
  </si>
  <si>
    <t>Štěrk přes 16 do 32 mm</t>
  </si>
  <si>
    <t xml:space="preserve">Ostatní </t>
  </si>
  <si>
    <t>Fošna 2000x185x40 mm</t>
  </si>
  <si>
    <t>Fošna 2000x130x40 mm</t>
  </si>
  <si>
    <t>Fošna 2000x150x45 mm</t>
  </si>
  <si>
    <t>Fošna 2500x150x45 mm</t>
  </si>
  <si>
    <t>Fošna 2000x200x45 mm</t>
  </si>
  <si>
    <t>Fošna 2500x70x25 mm</t>
  </si>
  <si>
    <t>Fošna 3500x60x30 mm</t>
  </si>
  <si>
    <t>Fošna 3500x130x30 mm</t>
  </si>
  <si>
    <t>Fošna 3500x100x30 mm</t>
  </si>
  <si>
    <t>Plotovka 900x70x20 mm</t>
  </si>
  <si>
    <t>Fošna 3000x55x30 mm</t>
  </si>
  <si>
    <t>Plotovka recyklát</t>
  </si>
  <si>
    <t>Beton</t>
  </si>
  <si>
    <t>Cement</t>
  </si>
  <si>
    <t>Dlažební kostka vel. 10x10x10x cm</t>
  </si>
  <si>
    <t>Pytlík na PE igelit vel. 20x27+3cm, tloušťka materiálu 0,012 mm</t>
  </si>
  <si>
    <t>Pytlík na PE papír vel. 28,8, x 12,8 cm včetně lopatky</t>
  </si>
  <si>
    <t>Plastový koš zelený vel. 740x432x340 mm</t>
  </si>
  <si>
    <t>Krycí víko na plastový koš zelený vel.740x432x340 mm</t>
  </si>
  <si>
    <t>Papírový pytel třívrstvý 65 x 118 x 18 cm - hnědý na listí z jírovců (klíněnka)</t>
  </si>
  <si>
    <t>Množství za 4 roky</t>
  </si>
  <si>
    <t>Celková cena za 4 roky v Kč</t>
  </si>
  <si>
    <t>Výsadba stromů</t>
  </si>
  <si>
    <t>Kačírek, valouny, štěrk</t>
  </si>
  <si>
    <t>Celkem - činnosti</t>
  </si>
  <si>
    <t>Celkem - úklid</t>
  </si>
  <si>
    <t>Cena za 1 rok</t>
  </si>
  <si>
    <t>Cena za 4 roky</t>
  </si>
  <si>
    <t>Celkem - Plošní prvky</t>
  </si>
  <si>
    <t>Celkem - Bodové prvky</t>
  </si>
  <si>
    <t>Celkem - Materiál</t>
  </si>
  <si>
    <t>Indikativní cena objednávky celkem</t>
  </si>
  <si>
    <t>Celková výměra k objednání [m²]</t>
  </si>
  <si>
    <t>cena za montáž a instalaci herního prvku nad 40 tis. Kč spolu s vytvořením odpovídající dopadové zóny herního prvku, v ceně bude zahrnuto vybudování dopadové zóny, materiál pro dopadovou zónu (písek, kačírek, štěpka) není v této ceně zahrnut</t>
  </si>
  <si>
    <t>cena za montáž a instalaci herního prvku do 40 tis. Kč spolu s vytvořením odpovídající dopadové zóny herního prvku, v ceně bude zahrnuto vybudování dopadové zóny, materiál pro dopadovou zónu (písek, kačírek, štěpka) není v této ceně zahrnut</t>
  </si>
  <si>
    <t>mulčování vysázených rostlin kačírkem nebo drceným kamenivem, při tloušťce mulče od 20 do 50 mm, s naložením odpadu na dopravní prostředek, odvozem do 20 km a se složením</t>
  </si>
  <si>
    <t>kačírkem nebo drceným kamenivem, při tloušťce mulče od 20 do 50 mm, v rovině nebo ve svahu do 1:5</t>
  </si>
  <si>
    <t>kačírkem nebo drceným kamenivem, při tloušťce mulče od 20 do 50 mm, ve svahu přes 1:5 do 1:2</t>
  </si>
  <si>
    <t>ve svahu přes 1:2 do 1:1, u dřevin solitérních</t>
  </si>
  <si>
    <t>ve svahu přes 1:2 do 1:1, u dřevin ve skupinách</t>
  </si>
  <si>
    <t>v rovině nebo ve svahu do 1:5, vypletí dřevin ve skupinách</t>
  </si>
  <si>
    <t>Tato práce zahrnuje vyzvednutí stromových ochranných mříží, sběr odpadků v ploše pod nimi, odplevelení plochy, nakypření mulče a navrácení stromové mříže zpět na místo, cena zahrnuje odvoz a likvidaci vzniklého odpadu (litinová ochranná mříž o velikosti 1,5 x 1,5 m)</t>
  </si>
  <si>
    <t>Zřízení bezpečnostní dopadové plochy</t>
  </si>
  <si>
    <t>Zřízení dopadové plochy z vymývaného kačírku frakce 4–8 mm, tloušťky 30 cm.</t>
  </si>
  <si>
    <t>Odstranění černé skládky</t>
  </si>
  <si>
    <t>Sběr, naložení, odvoz a likvidace veškerého odpadu komunálního i biologického (listí, papíry, plasty, sklo, obaly, nedopalky cigaret, zbytky spotřebního zboží, drobný nábytek, nefunkční spotřebiče, větve, nánosy zeminy, bláta nebo prachu, s možností výskytu nebezpečného odpadu jako baterie, plechovky od barev, použité injekční stříkačky atd.).  Množství této činnosti se uvádí a vyčísluje v počtu využitých kusů VOK 9 m³.</t>
  </si>
  <si>
    <t>Zimní údržba chodníků B - Smíchov, Jinonice, Motol, Radlice, Košíře</t>
  </si>
  <si>
    <t>Odstranění psích exkrementů</t>
  </si>
  <si>
    <t>Úklid psích exkrementů vysavačem na vymezených chodnících a přilehlých plochách zeleně bude zajištěno odstraňování psích exkrementů a drobných odpadků použitím strojové mechanizace s integrovaným vysavačem.</t>
  </si>
  <si>
    <t>Zimní údržba dle vyhlášky MHMP - odstraňování sněhu z cest v minimální šíři 1,50 metru, posyp cest zdrsňujícím materiálem (v parcích a zelených plochách zákaz použití zimního chemického posypu), odstraňování zmrazků - včetně posypového materiálu a následný úklid. Příloha č. 8</t>
  </si>
  <si>
    <t>63a</t>
  </si>
  <si>
    <t>60a</t>
  </si>
  <si>
    <t>výběr odpadkových košů</t>
  </si>
  <si>
    <t xml:space="preserve">výběr odpadkových košů - dětská hřiště </t>
  </si>
  <si>
    <t>víkendový výběr odpadkových košů</t>
  </si>
  <si>
    <t>Obsluha košů (zelené)</t>
  </si>
  <si>
    <t>Obsluha košů Bigbell</t>
  </si>
  <si>
    <t>Obsluha košů Betonové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</si>
</sst>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Kč&quot;"/>
    <numFmt numFmtId="165" formatCode="_-* #,##0_-;\-* #,##0_-;_-* &quot;-&quot;??_-;_-@_-"/>
    <numFmt numFmtId="166" formatCode="_-* #,##0.0_-;\-* #,##0.0_-;_-* &quot;-&quot;??_-;_-@_-"/>
    <numFmt numFmtId="167" formatCode="_-* #,##0.000_-;\-* #,##0.000_-;_-* &quot;-&quot;??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</cellStyleXfs>
  <cellXfs count="14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4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5" fontId="0" fillId="0" borderId="0" xfId="1" applyNumberFormat="1" applyFont="1" applyAlignment="1"/>
    <xf numFmtId="43" fontId="0" fillId="0" borderId="0" xfId="1" applyFont="1" applyAlignment="1"/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4" fontId="0" fillId="0" borderId="0" xfId="0" applyNumberFormat="1"/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4" borderId="0" xfId="0" applyFill="1"/>
    <xf numFmtId="0" fontId="6" fillId="4" borderId="0" xfId="0" applyFont="1" applyFill="1"/>
    <xf numFmtId="0" fontId="0" fillId="6" borderId="0" xfId="0" applyFill="1"/>
    <xf numFmtId="0" fontId="4" fillId="5" borderId="0" xfId="0" applyFont="1" applyFill="1"/>
    <xf numFmtId="0" fontId="4" fillId="5" borderId="1" xfId="0" applyFont="1" applyFill="1" applyBorder="1"/>
    <xf numFmtId="0" fontId="0" fillId="5" borderId="1" xfId="0" applyFill="1" applyBorder="1"/>
    <xf numFmtId="0" fontId="4" fillId="5" borderId="2" xfId="0" applyFont="1" applyFill="1" applyBorder="1"/>
    <xf numFmtId="0" fontId="0" fillId="5" borderId="2" xfId="0" applyFill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0" fontId="6" fillId="7" borderId="0" xfId="0" applyFont="1" applyFill="1"/>
    <xf numFmtId="0" fontId="4" fillId="7" borderId="0" xfId="0" applyFont="1" applyFill="1" applyAlignment="1">
      <alignment horizontal="center"/>
    </xf>
    <xf numFmtId="0" fontId="4" fillId="7" borderId="0" xfId="0" applyFont="1" applyFill="1"/>
    <xf numFmtId="0" fontId="0" fillId="7" borderId="0" xfId="0" applyFill="1"/>
    <xf numFmtId="0" fontId="0" fillId="7" borderId="0" xfId="0" applyFill="1" applyAlignment="1">
      <alignment horizontal="center"/>
    </xf>
    <xf numFmtId="0" fontId="6" fillId="8" borderId="0" xfId="0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/>
    <xf numFmtId="165" fontId="4" fillId="0" borderId="0" xfId="1" applyNumberFormat="1" applyFont="1"/>
    <xf numFmtId="165" fontId="0" fillId="0" borderId="0" xfId="1" applyNumberFormat="1" applyFont="1"/>
    <xf numFmtId="165" fontId="5" fillId="0" borderId="0" xfId="1" applyNumberFormat="1" applyFont="1"/>
    <xf numFmtId="164" fontId="4" fillId="2" borderId="0" xfId="0" applyNumberFormat="1" applyFont="1" applyFill="1"/>
    <xf numFmtId="0" fontId="4" fillId="2" borderId="0" xfId="0" applyFont="1" applyFill="1"/>
    <xf numFmtId="0" fontId="10" fillId="5" borderId="0" xfId="0" applyFont="1" applyFill="1"/>
    <xf numFmtId="0" fontId="4" fillId="5" borderId="0" xfId="0" applyFont="1" applyFill="1" applyAlignment="1">
      <alignment horizontal="right"/>
    </xf>
    <xf numFmtId="164" fontId="4" fillId="5" borderId="0" xfId="0" applyNumberFormat="1" applyFont="1" applyFill="1"/>
    <xf numFmtId="0" fontId="0" fillId="5" borderId="0" xfId="0" applyFill="1" applyAlignment="1">
      <alignment horizontal="right"/>
    </xf>
    <xf numFmtId="164" fontId="0" fillId="5" borderId="0" xfId="0" applyNumberFormat="1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5" borderId="0" xfId="0" applyFont="1" applyFill="1" applyAlignment="1">
      <alignment horizontal="center"/>
    </xf>
    <xf numFmtId="164" fontId="0" fillId="2" borderId="0" xfId="0" applyNumberFormat="1" applyFill="1" applyProtection="1">
      <protection locked="0"/>
    </xf>
    <xf numFmtId="164" fontId="7" fillId="2" borderId="0" xfId="0" applyNumberFormat="1" applyFont="1" applyFill="1" applyProtection="1">
      <protection locked="0"/>
    </xf>
    <xf numFmtId="164" fontId="7" fillId="2" borderId="0" xfId="0" applyNumberFormat="1" applyFont="1" applyFill="1" applyAlignment="1" applyProtection="1">
      <alignment horizontal="right"/>
      <protection locked="0"/>
    </xf>
    <xf numFmtId="164" fontId="7" fillId="2" borderId="0" xfId="0" applyNumberFormat="1" applyFont="1" applyFill="1" applyAlignment="1" applyProtection="1">
      <alignment vertical="center" wrapText="1"/>
      <protection locked="0"/>
    </xf>
    <xf numFmtId="164" fontId="5" fillId="2" borderId="0" xfId="0" applyNumberFormat="1" applyFont="1" applyFill="1" applyProtection="1">
      <protection locked="0"/>
    </xf>
    <xf numFmtId="0" fontId="6" fillId="3" borderId="0" xfId="0" applyFont="1" applyFill="1" applyAlignment="1">
      <alignment horizontal="right"/>
    </xf>
    <xf numFmtId="164" fontId="6" fillId="7" borderId="0" xfId="0" applyNumberFormat="1" applyFont="1" applyFill="1" applyAlignment="1">
      <alignment horizontal="right"/>
    </xf>
    <xf numFmtId="164" fontId="6" fillId="8" borderId="0" xfId="0" applyNumberFormat="1" applyFont="1" applyFill="1" applyAlignment="1">
      <alignment horizontal="right"/>
    </xf>
    <xf numFmtId="0" fontId="8" fillId="5" borderId="0" xfId="3" quotePrefix="1" applyFill="1" applyProtection="1">
      <protection locked="0"/>
    </xf>
    <xf numFmtId="0" fontId="8" fillId="5" borderId="0" xfId="3" applyFill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3" fontId="0" fillId="0" borderId="1" xfId="1" applyFont="1" applyBorder="1" applyAlignment="1"/>
    <xf numFmtId="164" fontId="0" fillId="2" borderId="1" xfId="0" applyNumberFormat="1" applyFill="1" applyBorder="1" applyProtection="1">
      <protection locked="0"/>
    </xf>
    <xf numFmtId="164" fontId="0" fillId="0" borderId="1" xfId="0" applyNumberFormat="1" applyBorder="1"/>
    <xf numFmtId="165" fontId="0" fillId="0" borderId="1" xfId="1" applyNumberFormat="1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5" fontId="7" fillId="0" borderId="1" xfId="1" applyNumberFormat="1" applyFont="1" applyBorder="1" applyAlignment="1">
      <alignment horizontal="right"/>
    </xf>
    <xf numFmtId="164" fontId="7" fillId="2" borderId="1" xfId="0" applyNumberFormat="1" applyFont="1" applyFill="1" applyBorder="1" applyProtection="1">
      <protection locked="0"/>
    </xf>
    <xf numFmtId="164" fontId="7" fillId="0" borderId="1" xfId="0" applyNumberFormat="1" applyFont="1" applyBorder="1"/>
    <xf numFmtId="165" fontId="0" fillId="0" borderId="1" xfId="1" applyNumberFormat="1" applyFont="1" applyFill="1" applyBorder="1" applyAlignment="1"/>
    <xf numFmtId="165" fontId="0" fillId="0" borderId="1" xfId="1" applyNumberFormat="1" applyFont="1" applyBorder="1"/>
    <xf numFmtId="0" fontId="2" fillId="5" borderId="0" xfId="0" applyFont="1" applyFill="1" applyAlignment="1">
      <alignment vertical="center" wrapText="1"/>
    </xf>
    <xf numFmtId="0" fontId="5" fillId="5" borderId="0" xfId="0" applyFont="1" applyFill="1"/>
    <xf numFmtId="164" fontId="0" fillId="5" borderId="1" xfId="0" applyNumberFormat="1" applyFill="1" applyBorder="1"/>
    <xf numFmtId="43" fontId="4" fillId="0" borderId="0" xfId="1" applyFont="1" applyAlignme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/>
    <xf numFmtId="164" fontId="5" fillId="2" borderId="1" xfId="0" applyNumberFormat="1" applyFont="1" applyFill="1" applyBorder="1" applyProtection="1">
      <protection locked="0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5" fontId="11" fillId="0" borderId="0" xfId="1" applyNumberFormat="1" applyFont="1" applyAlignment="1">
      <alignment horizontal="right"/>
    </xf>
    <xf numFmtId="164" fontId="11" fillId="0" borderId="0" xfId="0" applyNumberFormat="1" applyFont="1"/>
    <xf numFmtId="0" fontId="11" fillId="0" borderId="0" xfId="0" applyFont="1" applyAlignment="1">
      <alignment wrapText="1"/>
    </xf>
    <xf numFmtId="166" fontId="11" fillId="0" borderId="0" xfId="1" applyNumberFormat="1" applyFont="1" applyAlignment="1">
      <alignment horizontal="right"/>
    </xf>
    <xf numFmtId="166" fontId="11" fillId="0" borderId="0" xfId="1" applyNumberFormat="1" applyFont="1" applyFill="1" applyAlignment="1">
      <alignment horizontal="right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164" fontId="7" fillId="2" borderId="2" xfId="0" applyNumberFormat="1" applyFont="1" applyFill="1" applyBorder="1" applyProtection="1">
      <protection locked="0"/>
    </xf>
    <xf numFmtId="164" fontId="5" fillId="0" borderId="0" xfId="0" applyNumberFormat="1" applyFont="1"/>
    <xf numFmtId="164" fontId="5" fillId="2" borderId="2" xfId="0" applyNumberFormat="1" applyFont="1" applyFill="1" applyBorder="1" applyProtection="1">
      <protection locked="0"/>
    </xf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11" fillId="5" borderId="0" xfId="0" applyFont="1" applyFill="1"/>
    <xf numFmtId="0" fontId="9" fillId="5" borderId="0" xfId="0" applyFont="1" applyFill="1"/>
    <xf numFmtId="166" fontId="7" fillId="0" borderId="1" xfId="1" applyNumberFormat="1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165" fontId="7" fillId="0" borderId="2" xfId="1" applyNumberFormat="1" applyFont="1" applyBorder="1" applyAlignment="1">
      <alignment horizontal="right"/>
    </xf>
    <xf numFmtId="43" fontId="5" fillId="0" borderId="2" xfId="1" applyFont="1" applyBorder="1" applyAlignment="1"/>
    <xf numFmtId="164" fontId="5" fillId="0" borderId="2" xfId="0" applyNumberFormat="1" applyFont="1" applyBorder="1"/>
    <xf numFmtId="164" fontId="7" fillId="0" borderId="2" xfId="0" applyNumberFormat="1" applyFont="1" applyBorder="1"/>
    <xf numFmtId="165" fontId="7" fillId="5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166" fontId="0" fillId="0" borderId="0" xfId="1" applyNumberFormat="1" applyFont="1"/>
    <xf numFmtId="165" fontId="7" fillId="0" borderId="0" xfId="1" applyNumberFormat="1" applyFont="1" applyBorder="1" applyAlignment="1">
      <alignment horizontal="right"/>
    </xf>
    <xf numFmtId="166" fontId="7" fillId="0" borderId="0" xfId="1" applyNumberFormat="1" applyFont="1" applyAlignment="1">
      <alignment horizontal="right"/>
    </xf>
    <xf numFmtId="167" fontId="7" fillId="0" borderId="1" xfId="1" applyNumberFormat="1" applyFont="1" applyBorder="1" applyAlignment="1">
      <alignment horizontal="right"/>
    </xf>
    <xf numFmtId="167" fontId="7" fillId="0" borderId="0" xfId="1" applyNumberFormat="1" applyFont="1" applyFill="1" applyAlignment="1">
      <alignment horizontal="right"/>
    </xf>
    <xf numFmtId="167" fontId="7" fillId="0" borderId="0" xfId="1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0" xfId="1" applyNumberFormat="1" applyFont="1" applyBorder="1"/>
    <xf numFmtId="43" fontId="0" fillId="0" borderId="1" xfId="1" applyFont="1" applyBorder="1"/>
    <xf numFmtId="165" fontId="0" fillId="0" borderId="1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43" fontId="0" fillId="0" borderId="0" xfId="1" applyFont="1"/>
    <xf numFmtId="0" fontId="5" fillId="0" borderId="2" xfId="0" applyFont="1" applyBorder="1" applyAlignment="1">
      <alignment horizontal="center"/>
    </xf>
    <xf numFmtId="165" fontId="0" fillId="0" borderId="0" xfId="1" applyNumberFormat="1" applyFont="1" applyFill="1" applyAlignment="1"/>
    <xf numFmtId="43" fontId="5" fillId="0" borderId="1" xfId="1" applyFont="1" applyFill="1" applyBorder="1" applyAlignment="1"/>
    <xf numFmtId="166" fontId="7" fillId="0" borderId="0" xfId="1" applyNumberFormat="1" applyFont="1" applyBorder="1" applyAlignment="1">
      <alignment horizontal="right"/>
    </xf>
    <xf numFmtId="0" fontId="0" fillId="5" borderId="3" xfId="0" applyFill="1" applyBorder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</cellXfs>
  <cellStyles count="4">
    <cellStyle name="Comma" xfId="1" builtinId="3"/>
    <cellStyle name="Excel Built-in Normal" xfId="2" xr:uid="{4ECF3421-FBA5-4A88-BA32-F457A5A9C434}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57151</xdr:colOff>
      <xdr:row>6</xdr:row>
      <xdr:rowOff>28575</xdr:rowOff>
    </xdr:from>
    <xdr:to>
      <xdr:col>8</xdr:col>
      <xdr:colOff>866775</xdr:colOff>
      <xdr:row>7</xdr:row>
      <xdr:rowOff>164465</xdr:rowOff>
    </xdr:to>
    <xdr:pic>
      <xdr:nvPicPr>
        <xdr:cNvPr id="2" name="Picture 1" descr="Logo MČ Praha 5 | MČ Praha 5">
          <a:extLst>
            <a:ext uri="{FF2B5EF4-FFF2-40B4-BE49-F238E27FC236}">
              <a16:creationId xmlns:a16="http://schemas.microsoft.com/office/drawing/2014/main" id="{E8416B31-4B20-C0F2-6B73-123326E31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171575"/>
          <a:ext cx="809624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9730B-871C-43C9-B5D7-254C1087B82B}">
  <dimension ref="B2:I16"/>
  <sheetViews>
    <sheetView workbookViewId="0">
      <selection activeCell="C13" sqref="C13"/>
    </sheetView>
  </sheetViews>
  <sheetFormatPr defaultColWidth="9.140625" defaultRowHeight="15" x14ac:dyDescent="0.25"/>
  <cols>
    <col min="1" max="1" width="3.42578125" style="8" customWidth="1"/>
    <col min="2" max="2" width="9.140625" style="8"/>
    <col min="3" max="3" width="7.7109375" style="8" customWidth="1"/>
    <col min="4" max="4" width="3.140625" style="8" customWidth="1"/>
    <col min="5" max="8" width="9.140625" style="8"/>
    <col min="9" max="9" width="41.28515625" style="8" customWidth="1"/>
    <col min="10" max="16384" width="9.140625" style="8"/>
  </cols>
  <sheetData>
    <row r="2" spans="2:9" s="19" customFormat="1" x14ac:dyDescent="0.25">
      <c r="B2" s="20" t="s">
        <v>398</v>
      </c>
    </row>
    <row r="4" spans="2:9" s="21" customFormat="1" x14ac:dyDescent="0.25"/>
    <row r="5" spans="2:9" s="50" customFormat="1" ht="18.75" x14ac:dyDescent="0.3">
      <c r="B5" s="50" t="s">
        <v>404</v>
      </c>
    </row>
    <row r="6" spans="2:9" s="21" customFormat="1" x14ac:dyDescent="0.25"/>
    <row r="8" spans="2:9" s="24" customFormat="1" x14ac:dyDescent="0.25">
      <c r="B8" s="23" t="s">
        <v>395</v>
      </c>
      <c r="E8" s="24" t="s">
        <v>399</v>
      </c>
    </row>
    <row r="9" spans="2:9" s="26" customFormat="1" x14ac:dyDescent="0.25">
      <c r="B9" s="25" t="s">
        <v>396</v>
      </c>
    </row>
    <row r="10" spans="2:9" x14ac:dyDescent="0.25">
      <c r="B10" s="22" t="s">
        <v>397</v>
      </c>
      <c r="E10" s="145" t="s">
        <v>882</v>
      </c>
      <c r="F10" s="145"/>
      <c r="G10" s="145"/>
      <c r="H10" s="145"/>
      <c r="I10" s="145"/>
    </row>
    <row r="11" spans="2:9" x14ac:dyDescent="0.25">
      <c r="E11" s="146"/>
      <c r="F11" s="146"/>
      <c r="G11" s="146"/>
      <c r="H11" s="146"/>
      <c r="I11" s="146"/>
    </row>
    <row r="12" spans="2:9" s="24" customFormat="1" x14ac:dyDescent="0.25">
      <c r="E12" s="147"/>
      <c r="F12" s="147"/>
      <c r="G12" s="147"/>
      <c r="H12" s="147"/>
      <c r="I12" s="147"/>
    </row>
    <row r="13" spans="2:9" x14ac:dyDescent="0.25">
      <c r="B13" s="22" t="s">
        <v>400</v>
      </c>
      <c r="C13" s="66" t="s">
        <v>363</v>
      </c>
    </row>
    <row r="14" spans="2:9" x14ac:dyDescent="0.25">
      <c r="C14" s="67" t="s">
        <v>401</v>
      </c>
      <c r="H14"/>
    </row>
    <row r="15" spans="2:9" x14ac:dyDescent="0.25">
      <c r="C15" s="67" t="s">
        <v>402</v>
      </c>
    </row>
    <row r="16" spans="2:9" x14ac:dyDescent="0.25">
      <c r="C16" s="67" t="s">
        <v>403</v>
      </c>
    </row>
  </sheetData>
  <sheetProtection algorithmName="SHA-512" hashValue="mMlsRLHNWnhzja18Zcb+LFgdfuxNzMOO2iXaUD6bBvDsykgi9D2n6JMFBgXg+soHGwmMVKdWfVo/8LwCegMR3w==" saltValue="O55D8roM8kIsco5JbYPVOw==" spinCount="100000" sheet="1" objects="1" scenarios="1" selectLockedCells="1"/>
  <mergeCells count="1">
    <mergeCell ref="E10:I12"/>
  </mergeCells>
  <hyperlinks>
    <hyperlink ref="C13" location="'Plošní prvky'!A1" display="Plošní prvky" xr:uid="{D11FC65B-A80F-455E-B622-84E749C55440}"/>
    <hyperlink ref="C14" location="'Bodové prvky'!A1" display="Bodové prvky" xr:uid="{5EC5A0CE-DE71-4F6E-AAB0-1E5342CAD445}"/>
    <hyperlink ref="C15" location="Materiál!A1" display="Materiál" xr:uid="{A46D9D65-AA40-40F0-A39B-9EA6F78899B6}"/>
    <hyperlink ref="C16" location="Souhrn!A1" display="Souhrn" xr:uid="{BB986EA5-844E-4DA9-8124-88D81B2812A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7DC2-BE16-41E5-A247-65F7991F7E76}">
  <sheetPr>
    <tabColor rgb="FFFF0000"/>
  </sheetPr>
  <dimension ref="A2:I178"/>
  <sheetViews>
    <sheetView topLeftCell="A79" zoomScale="70" zoomScaleNormal="70" workbookViewId="0">
      <selection activeCell="G163" sqref="G163"/>
    </sheetView>
  </sheetViews>
  <sheetFormatPr defaultColWidth="9.140625" defaultRowHeight="15" x14ac:dyDescent="0.25"/>
  <cols>
    <col min="1" max="1" width="104.5703125" style="8" customWidth="1"/>
    <col min="2" max="2" width="10.85546875" style="9" customWidth="1"/>
    <col min="3" max="3" width="162.85546875" style="8" customWidth="1"/>
    <col min="4" max="5" width="11.5703125" style="9" customWidth="1"/>
    <col min="6" max="7" width="15.85546875" style="8" customWidth="1"/>
    <col min="8" max="9" width="25.7109375" style="8" customWidth="1"/>
    <col min="10" max="16384" width="9.140625" style="8"/>
  </cols>
  <sheetData>
    <row r="2" spans="1:9" s="22" customFormat="1" x14ac:dyDescent="0.25">
      <c r="A2" s="16" t="s">
        <v>369</v>
      </c>
      <c r="B2" s="17"/>
      <c r="C2" s="18"/>
      <c r="D2" s="17"/>
      <c r="E2" s="17"/>
      <c r="F2" s="18"/>
      <c r="G2" s="18"/>
      <c r="H2" s="18"/>
      <c r="I2" s="18"/>
    </row>
    <row r="4" spans="1:9" s="114" customFormat="1" ht="30" customHeight="1" x14ac:dyDescent="0.25">
      <c r="A4" s="12" t="s">
        <v>0</v>
      </c>
      <c r="B4" s="14" t="s">
        <v>1</v>
      </c>
      <c r="C4" s="13" t="s">
        <v>2</v>
      </c>
      <c r="D4" s="14" t="s">
        <v>368</v>
      </c>
      <c r="E4" s="14" t="s">
        <v>367</v>
      </c>
      <c r="F4" s="13" t="s">
        <v>1010</v>
      </c>
      <c r="G4" s="13" t="s">
        <v>364</v>
      </c>
      <c r="H4" s="13" t="s">
        <v>365</v>
      </c>
      <c r="I4" s="13" t="s">
        <v>366</v>
      </c>
    </row>
    <row r="5" spans="1:9" s="22" customFormat="1" x14ac:dyDescent="0.25">
      <c r="A5" s="27" t="s">
        <v>3</v>
      </c>
      <c r="B5" s="28">
        <v>1</v>
      </c>
      <c r="C5" s="27" t="s">
        <v>4</v>
      </c>
      <c r="D5" s="28" t="s">
        <v>5</v>
      </c>
      <c r="E5" s="28"/>
      <c r="F5" s="85"/>
      <c r="G5" s="112"/>
      <c r="H5" s="3"/>
      <c r="I5" s="112"/>
    </row>
    <row r="6" spans="1:9" x14ac:dyDescent="0.25">
      <c r="A6" t="s">
        <v>6</v>
      </c>
      <c r="B6" s="5" t="s">
        <v>7</v>
      </c>
      <c r="C6" t="s">
        <v>8</v>
      </c>
      <c r="D6" s="5" t="s">
        <v>5</v>
      </c>
      <c r="E6" s="5">
        <v>2</v>
      </c>
      <c r="F6" s="11">
        <v>1025.3858916000001</v>
      </c>
      <c r="G6" s="62"/>
      <c r="H6" s="15">
        <f t="shared" ref="H6:H69" si="0">F6*E6*G6</f>
        <v>0</v>
      </c>
      <c r="I6" s="112">
        <f t="shared" ref="I6:I69" si="1">H6*4</f>
        <v>0</v>
      </c>
    </row>
    <row r="7" spans="1:9" x14ac:dyDescent="0.25">
      <c r="A7" t="s">
        <v>9</v>
      </c>
      <c r="B7" s="5" t="s">
        <v>10</v>
      </c>
      <c r="C7" t="s">
        <v>11</v>
      </c>
      <c r="D7" s="5" t="s">
        <v>5</v>
      </c>
      <c r="E7" s="5">
        <v>2</v>
      </c>
      <c r="F7" s="11">
        <v>1025.3858916000001</v>
      </c>
      <c r="G7" s="62"/>
      <c r="H7" s="15">
        <f t="shared" si="0"/>
        <v>0</v>
      </c>
      <c r="I7" s="112">
        <f t="shared" si="1"/>
        <v>0</v>
      </c>
    </row>
    <row r="8" spans="1:9" x14ac:dyDescent="0.25">
      <c r="A8" s="68" t="s">
        <v>12</v>
      </c>
      <c r="B8" s="69" t="s">
        <v>13</v>
      </c>
      <c r="C8" s="68" t="s">
        <v>14</v>
      </c>
      <c r="D8" s="69" t="s">
        <v>5</v>
      </c>
      <c r="E8" s="69">
        <v>2</v>
      </c>
      <c r="F8" s="71">
        <v>1025.3858916000001</v>
      </c>
      <c r="G8" s="92"/>
      <c r="H8" s="73">
        <f t="shared" si="0"/>
        <v>0</v>
      </c>
      <c r="I8" s="93">
        <f t="shared" si="1"/>
        <v>0</v>
      </c>
    </row>
    <row r="9" spans="1:9" s="22" customFormat="1" x14ac:dyDescent="0.25">
      <c r="A9" s="27" t="s">
        <v>15</v>
      </c>
      <c r="B9" s="28">
        <v>2</v>
      </c>
      <c r="C9" s="27" t="s">
        <v>16</v>
      </c>
      <c r="D9" s="28" t="s">
        <v>5</v>
      </c>
      <c r="E9" s="28"/>
      <c r="F9" s="85"/>
      <c r="G9" s="112"/>
      <c r="H9" s="3"/>
      <c r="I9" s="112"/>
    </row>
    <row r="10" spans="1:9" x14ac:dyDescent="0.25">
      <c r="A10" t="s">
        <v>17</v>
      </c>
      <c r="B10" s="5" t="s">
        <v>18</v>
      </c>
      <c r="C10" t="s">
        <v>19</v>
      </c>
      <c r="D10" s="5" t="s">
        <v>5</v>
      </c>
      <c r="E10" s="5">
        <v>2</v>
      </c>
      <c r="F10" s="11">
        <v>14.876569322142188</v>
      </c>
      <c r="G10" s="62"/>
      <c r="H10" s="15">
        <f t="shared" si="0"/>
        <v>0</v>
      </c>
      <c r="I10" s="112">
        <f t="shared" si="1"/>
        <v>0</v>
      </c>
    </row>
    <row r="11" spans="1:9" x14ac:dyDescent="0.25">
      <c r="A11" t="s">
        <v>15</v>
      </c>
      <c r="B11" s="5" t="s">
        <v>20</v>
      </c>
      <c r="C11" t="s">
        <v>21</v>
      </c>
      <c r="D11" s="5" t="s">
        <v>5</v>
      </c>
      <c r="E11" s="5">
        <v>2</v>
      </c>
      <c r="F11" s="11">
        <v>14.876569322142188</v>
      </c>
      <c r="G11" s="62"/>
      <c r="H11" s="15">
        <f t="shared" si="0"/>
        <v>0</v>
      </c>
      <c r="I11" s="112">
        <f t="shared" si="1"/>
        <v>0</v>
      </c>
    </row>
    <row r="12" spans="1:9" x14ac:dyDescent="0.25">
      <c r="A12" s="68" t="s">
        <v>15</v>
      </c>
      <c r="B12" s="69" t="s">
        <v>22</v>
      </c>
      <c r="C12" s="68" t="s">
        <v>23</v>
      </c>
      <c r="D12" s="69" t="s">
        <v>5</v>
      </c>
      <c r="E12" s="69">
        <v>2</v>
      </c>
      <c r="F12" s="71">
        <v>14.876569322142188</v>
      </c>
      <c r="G12" s="92"/>
      <c r="H12" s="73">
        <f t="shared" si="0"/>
        <v>0</v>
      </c>
      <c r="I12" s="93">
        <f t="shared" si="1"/>
        <v>0</v>
      </c>
    </row>
    <row r="13" spans="1:9" s="22" customFormat="1" x14ac:dyDescent="0.25">
      <c r="A13" s="27" t="s">
        <v>24</v>
      </c>
      <c r="B13" s="28">
        <v>3</v>
      </c>
      <c r="C13" s="27" t="s">
        <v>24</v>
      </c>
      <c r="D13" s="28" t="s">
        <v>5</v>
      </c>
      <c r="E13" s="28"/>
      <c r="F13" s="85"/>
      <c r="G13" s="112"/>
      <c r="H13" s="3"/>
      <c r="I13" s="112"/>
    </row>
    <row r="14" spans="1:9" x14ac:dyDescent="0.25">
      <c r="A14" t="s">
        <v>25</v>
      </c>
      <c r="B14" s="5" t="s">
        <v>26</v>
      </c>
      <c r="C14" t="s">
        <v>27</v>
      </c>
      <c r="D14" s="5" t="s">
        <v>5</v>
      </c>
      <c r="E14" s="5">
        <v>2</v>
      </c>
      <c r="F14" s="11">
        <v>14.876569322142188</v>
      </c>
      <c r="G14" s="62"/>
      <c r="H14" s="15">
        <f t="shared" si="0"/>
        <v>0</v>
      </c>
      <c r="I14" s="112">
        <f t="shared" si="1"/>
        <v>0</v>
      </c>
    </row>
    <row r="15" spans="1:9" x14ac:dyDescent="0.25">
      <c r="A15" t="s">
        <v>24</v>
      </c>
      <c r="B15" s="5" t="s">
        <v>28</v>
      </c>
      <c r="C15" t="s">
        <v>29</v>
      </c>
      <c r="D15" s="5" t="s">
        <v>5</v>
      </c>
      <c r="E15" s="5">
        <v>2</v>
      </c>
      <c r="F15" s="11">
        <v>14.876569322142188</v>
      </c>
      <c r="G15" s="62"/>
      <c r="H15" s="15">
        <f t="shared" si="0"/>
        <v>0</v>
      </c>
      <c r="I15" s="112">
        <f t="shared" si="1"/>
        <v>0</v>
      </c>
    </row>
    <row r="16" spans="1:9" x14ac:dyDescent="0.25">
      <c r="A16" s="68" t="s">
        <v>24</v>
      </c>
      <c r="B16" s="69" t="s">
        <v>30</v>
      </c>
      <c r="C16" s="68" t="s">
        <v>31</v>
      </c>
      <c r="D16" s="69" t="s">
        <v>5</v>
      </c>
      <c r="E16" s="69">
        <v>2</v>
      </c>
      <c r="F16" s="71">
        <v>14.876569322142188</v>
      </c>
      <c r="G16" s="92"/>
      <c r="H16" s="73">
        <f t="shared" si="0"/>
        <v>0</v>
      </c>
      <c r="I16" s="93">
        <f t="shared" si="1"/>
        <v>0</v>
      </c>
    </row>
    <row r="17" spans="1:9" s="22" customFormat="1" x14ac:dyDescent="0.25">
      <c r="A17" s="27" t="s">
        <v>32</v>
      </c>
      <c r="B17" s="28">
        <v>4</v>
      </c>
      <c r="C17" s="27" t="s">
        <v>33</v>
      </c>
      <c r="D17" s="28" t="s">
        <v>5</v>
      </c>
      <c r="E17" s="28"/>
      <c r="F17" s="85"/>
      <c r="G17" s="112"/>
      <c r="H17" s="3"/>
      <c r="I17" s="112"/>
    </row>
    <row r="18" spans="1:9" x14ac:dyDescent="0.25">
      <c r="A18" t="s">
        <v>34</v>
      </c>
      <c r="B18" s="5" t="s">
        <v>35</v>
      </c>
      <c r="C18" t="s">
        <v>36</v>
      </c>
      <c r="D18" s="5" t="s">
        <v>5</v>
      </c>
      <c r="E18" s="5">
        <v>2</v>
      </c>
      <c r="F18" s="11">
        <v>14.879033462142191</v>
      </c>
      <c r="G18" s="62"/>
      <c r="H18" s="15">
        <f t="shared" si="0"/>
        <v>0</v>
      </c>
      <c r="I18" s="112">
        <f t="shared" si="1"/>
        <v>0</v>
      </c>
    </row>
    <row r="19" spans="1:9" x14ac:dyDescent="0.25">
      <c r="A19" t="s">
        <v>32</v>
      </c>
      <c r="B19" s="5" t="s">
        <v>37</v>
      </c>
      <c r="C19" t="s">
        <v>38</v>
      </c>
      <c r="D19" s="5" t="s">
        <v>5</v>
      </c>
      <c r="E19" s="5">
        <v>2</v>
      </c>
      <c r="F19" s="11">
        <v>14.879033462142191</v>
      </c>
      <c r="G19" s="62"/>
      <c r="H19" s="15">
        <f t="shared" si="0"/>
        <v>0</v>
      </c>
      <c r="I19" s="112">
        <f t="shared" si="1"/>
        <v>0</v>
      </c>
    </row>
    <row r="20" spans="1:9" x14ac:dyDescent="0.25">
      <c r="A20" s="68" t="s">
        <v>32</v>
      </c>
      <c r="B20" s="69" t="s">
        <v>39</v>
      </c>
      <c r="C20" s="68" t="s">
        <v>40</v>
      </c>
      <c r="D20" s="69" t="s">
        <v>5</v>
      </c>
      <c r="E20" s="69">
        <v>2</v>
      </c>
      <c r="F20" s="71">
        <v>14.879033462142191</v>
      </c>
      <c r="G20" s="92"/>
      <c r="H20" s="73">
        <f t="shared" si="0"/>
        <v>0</v>
      </c>
      <c r="I20" s="93">
        <f t="shared" si="1"/>
        <v>0</v>
      </c>
    </row>
    <row r="21" spans="1:9" s="22" customFormat="1" x14ac:dyDescent="0.25">
      <c r="A21" s="27" t="s">
        <v>41</v>
      </c>
      <c r="B21" s="28">
        <v>5</v>
      </c>
      <c r="C21" s="27" t="s">
        <v>33</v>
      </c>
      <c r="D21" s="28" t="s">
        <v>5</v>
      </c>
      <c r="E21" s="28"/>
      <c r="F21" s="85"/>
      <c r="G21" s="112"/>
      <c r="H21" s="3"/>
      <c r="I21" s="112"/>
    </row>
    <row r="22" spans="1:9" x14ac:dyDescent="0.25">
      <c r="A22" t="s">
        <v>42</v>
      </c>
      <c r="B22" s="5" t="s">
        <v>43</v>
      </c>
      <c r="C22" t="s">
        <v>36</v>
      </c>
      <c r="D22" s="5" t="s">
        <v>5</v>
      </c>
      <c r="E22" s="5">
        <v>2</v>
      </c>
      <c r="F22" s="11">
        <v>14.879033462142191</v>
      </c>
      <c r="G22" s="62"/>
      <c r="H22" s="15">
        <f t="shared" si="0"/>
        <v>0</v>
      </c>
      <c r="I22" s="112">
        <f t="shared" si="1"/>
        <v>0</v>
      </c>
    </row>
    <row r="23" spans="1:9" x14ac:dyDescent="0.25">
      <c r="A23" t="s">
        <v>41</v>
      </c>
      <c r="B23" s="5" t="s">
        <v>44</v>
      </c>
      <c r="C23" t="s">
        <v>38</v>
      </c>
      <c r="D23" s="5" t="s">
        <v>5</v>
      </c>
      <c r="E23" s="5">
        <v>2</v>
      </c>
      <c r="F23" s="11">
        <v>14.879033462142191</v>
      </c>
      <c r="G23" s="62"/>
      <c r="H23" s="15">
        <f t="shared" si="0"/>
        <v>0</v>
      </c>
      <c r="I23" s="112">
        <f t="shared" si="1"/>
        <v>0</v>
      </c>
    </row>
    <row r="24" spans="1:9" x14ac:dyDescent="0.25">
      <c r="A24" s="68" t="s">
        <v>41</v>
      </c>
      <c r="B24" s="69" t="s">
        <v>45</v>
      </c>
      <c r="C24" s="68" t="s">
        <v>40</v>
      </c>
      <c r="D24" s="69" t="s">
        <v>5</v>
      </c>
      <c r="E24" s="69">
        <v>2</v>
      </c>
      <c r="F24" s="71">
        <v>14.879033462142191</v>
      </c>
      <c r="G24" s="92"/>
      <c r="H24" s="73">
        <f t="shared" si="0"/>
        <v>0</v>
      </c>
      <c r="I24" s="93">
        <f t="shared" si="1"/>
        <v>0</v>
      </c>
    </row>
    <row r="25" spans="1:9" s="22" customFormat="1" x14ac:dyDescent="0.25">
      <c r="A25" s="27" t="s">
        <v>46</v>
      </c>
      <c r="B25" s="28">
        <v>6</v>
      </c>
      <c r="C25" s="27" t="s">
        <v>47</v>
      </c>
      <c r="D25" s="28" t="s">
        <v>5</v>
      </c>
      <c r="E25" s="28"/>
      <c r="F25" s="85"/>
      <c r="G25" s="112"/>
      <c r="H25" s="3"/>
      <c r="I25" s="112"/>
    </row>
    <row r="26" spans="1:9" x14ac:dyDescent="0.25">
      <c r="A26" t="s">
        <v>48</v>
      </c>
      <c r="B26" s="5" t="s">
        <v>49</v>
      </c>
      <c r="C26" t="s">
        <v>50</v>
      </c>
      <c r="D26" s="5" t="s">
        <v>5</v>
      </c>
      <c r="E26" s="5">
        <v>2</v>
      </c>
      <c r="F26" s="11">
        <v>52.076617117497669</v>
      </c>
      <c r="G26" s="62"/>
      <c r="H26" s="15">
        <f t="shared" si="0"/>
        <v>0</v>
      </c>
      <c r="I26" s="112">
        <f t="shared" si="1"/>
        <v>0</v>
      </c>
    </row>
    <row r="27" spans="1:9" x14ac:dyDescent="0.25">
      <c r="A27" t="s">
        <v>51</v>
      </c>
      <c r="B27" s="5" t="s">
        <v>52</v>
      </c>
      <c r="C27" t="s">
        <v>53</v>
      </c>
      <c r="D27" s="5" t="s">
        <v>5</v>
      </c>
      <c r="E27" s="5">
        <v>2</v>
      </c>
      <c r="F27" s="11">
        <v>52.076617117497669</v>
      </c>
      <c r="G27" s="62"/>
      <c r="H27" s="15">
        <f t="shared" si="0"/>
        <v>0</v>
      </c>
      <c r="I27" s="112">
        <f t="shared" si="1"/>
        <v>0</v>
      </c>
    </row>
    <row r="28" spans="1:9" x14ac:dyDescent="0.25">
      <c r="A28" s="68" t="s">
        <v>54</v>
      </c>
      <c r="B28" s="69" t="s">
        <v>55</v>
      </c>
      <c r="C28" s="68" t="s">
        <v>56</v>
      </c>
      <c r="D28" s="69" t="s">
        <v>5</v>
      </c>
      <c r="E28" s="69">
        <v>2</v>
      </c>
      <c r="F28" s="71">
        <v>52.076617117497669</v>
      </c>
      <c r="G28" s="92"/>
      <c r="H28" s="73">
        <f t="shared" si="0"/>
        <v>0</v>
      </c>
      <c r="I28" s="93">
        <f t="shared" si="1"/>
        <v>0</v>
      </c>
    </row>
    <row r="29" spans="1:9" s="22" customFormat="1" x14ac:dyDescent="0.25">
      <c r="A29" s="27" t="s">
        <v>57</v>
      </c>
      <c r="B29" s="28">
        <v>7</v>
      </c>
      <c r="C29" s="27" t="s">
        <v>47</v>
      </c>
      <c r="D29" s="28" t="s">
        <v>5</v>
      </c>
      <c r="E29" s="28"/>
      <c r="F29" s="85"/>
      <c r="G29" s="112"/>
      <c r="H29" s="3"/>
      <c r="I29" s="112"/>
    </row>
    <row r="30" spans="1:9" x14ac:dyDescent="0.25">
      <c r="A30" t="s">
        <v>58</v>
      </c>
      <c r="B30" s="5" t="s">
        <v>59</v>
      </c>
      <c r="C30" t="s">
        <v>50</v>
      </c>
      <c r="D30" s="5" t="s">
        <v>5</v>
      </c>
      <c r="E30" s="5">
        <v>2</v>
      </c>
      <c r="F30" s="11">
        <v>22.318550193213287</v>
      </c>
      <c r="G30" s="62"/>
      <c r="H30" s="15">
        <f t="shared" si="0"/>
        <v>0</v>
      </c>
      <c r="I30" s="112">
        <f t="shared" si="1"/>
        <v>0</v>
      </c>
    </row>
    <row r="31" spans="1:9" x14ac:dyDescent="0.25">
      <c r="A31" t="s">
        <v>60</v>
      </c>
      <c r="B31" s="5" t="s">
        <v>61</v>
      </c>
      <c r="C31" t="s">
        <v>53</v>
      </c>
      <c r="D31" s="5" t="s">
        <v>5</v>
      </c>
      <c r="E31" s="5">
        <v>2</v>
      </c>
      <c r="F31" s="11">
        <v>22.318550193213287</v>
      </c>
      <c r="G31" s="62"/>
      <c r="H31" s="15">
        <f t="shared" si="0"/>
        <v>0</v>
      </c>
      <c r="I31" s="112">
        <f t="shared" si="1"/>
        <v>0</v>
      </c>
    </row>
    <row r="32" spans="1:9" x14ac:dyDescent="0.25">
      <c r="A32" s="68" t="s">
        <v>62</v>
      </c>
      <c r="B32" s="69" t="s">
        <v>63</v>
      </c>
      <c r="C32" s="68" t="s">
        <v>56</v>
      </c>
      <c r="D32" s="69" t="s">
        <v>5</v>
      </c>
      <c r="E32" s="69">
        <v>2</v>
      </c>
      <c r="F32" s="71">
        <v>22.318550193213287</v>
      </c>
      <c r="G32" s="92"/>
      <c r="H32" s="73">
        <f t="shared" si="0"/>
        <v>0</v>
      </c>
      <c r="I32" s="93">
        <f t="shared" si="1"/>
        <v>0</v>
      </c>
    </row>
    <row r="33" spans="1:9" s="22" customFormat="1" x14ac:dyDescent="0.25">
      <c r="A33" s="27" t="s">
        <v>64</v>
      </c>
      <c r="B33" s="28">
        <v>8</v>
      </c>
      <c r="C33" s="27" t="s">
        <v>47</v>
      </c>
      <c r="D33" s="28" t="s">
        <v>5</v>
      </c>
      <c r="E33" s="28"/>
      <c r="F33" s="85"/>
      <c r="G33" s="112"/>
      <c r="H33" s="3"/>
      <c r="I33" s="112"/>
    </row>
    <row r="34" spans="1:9" x14ac:dyDescent="0.25">
      <c r="A34" t="s">
        <v>65</v>
      </c>
      <c r="B34" s="5" t="s">
        <v>66</v>
      </c>
      <c r="C34" t="s">
        <v>50</v>
      </c>
      <c r="D34" s="5" t="s">
        <v>5</v>
      </c>
      <c r="E34" s="5">
        <v>2</v>
      </c>
      <c r="F34" s="11">
        <v>17.303070473712552</v>
      </c>
      <c r="G34" s="62"/>
      <c r="H34" s="15">
        <f t="shared" si="0"/>
        <v>0</v>
      </c>
      <c r="I34" s="112">
        <f t="shared" si="1"/>
        <v>0</v>
      </c>
    </row>
    <row r="35" spans="1:9" x14ac:dyDescent="0.25">
      <c r="A35" t="s">
        <v>67</v>
      </c>
      <c r="B35" s="5" t="s">
        <v>68</v>
      </c>
      <c r="C35" t="s">
        <v>53</v>
      </c>
      <c r="D35" s="5" t="s">
        <v>5</v>
      </c>
      <c r="E35" s="5">
        <v>2</v>
      </c>
      <c r="F35" s="11">
        <v>17.303070473712552</v>
      </c>
      <c r="G35" s="62"/>
      <c r="H35" s="15">
        <f t="shared" si="0"/>
        <v>0</v>
      </c>
      <c r="I35" s="112">
        <f t="shared" si="1"/>
        <v>0</v>
      </c>
    </row>
    <row r="36" spans="1:9" x14ac:dyDescent="0.25">
      <c r="A36" s="68" t="s">
        <v>69</v>
      </c>
      <c r="B36" s="69" t="s">
        <v>70</v>
      </c>
      <c r="C36" s="68" t="s">
        <v>56</v>
      </c>
      <c r="D36" s="69" t="s">
        <v>5</v>
      </c>
      <c r="E36" s="69">
        <v>2</v>
      </c>
      <c r="F36" s="71">
        <v>17.303070473712552</v>
      </c>
      <c r="G36" s="92"/>
      <c r="H36" s="73">
        <f t="shared" si="0"/>
        <v>0</v>
      </c>
      <c r="I36" s="93">
        <f t="shared" si="1"/>
        <v>0</v>
      </c>
    </row>
    <row r="37" spans="1:9" s="22" customFormat="1" x14ac:dyDescent="0.25">
      <c r="A37" s="27" t="s">
        <v>71</v>
      </c>
      <c r="B37" s="28">
        <v>9</v>
      </c>
      <c r="C37" s="27" t="s">
        <v>72</v>
      </c>
      <c r="D37" s="28" t="s">
        <v>5</v>
      </c>
      <c r="E37" s="28"/>
      <c r="F37" s="85"/>
      <c r="G37" s="112"/>
      <c r="H37" s="3"/>
      <c r="I37" s="112"/>
    </row>
    <row r="38" spans="1:9" x14ac:dyDescent="0.25">
      <c r="A38" t="s">
        <v>73</v>
      </c>
      <c r="B38" s="5" t="s">
        <v>74</v>
      </c>
      <c r="C38" t="s">
        <v>75</v>
      </c>
      <c r="D38" s="5" t="s">
        <v>5</v>
      </c>
      <c r="E38" s="5">
        <v>2</v>
      </c>
      <c r="F38" s="11">
        <v>72.453500000000005</v>
      </c>
      <c r="G38" s="62"/>
      <c r="H38" s="15">
        <f t="shared" si="0"/>
        <v>0</v>
      </c>
      <c r="I38" s="112">
        <f t="shared" si="1"/>
        <v>0</v>
      </c>
    </row>
    <row r="39" spans="1:9" x14ac:dyDescent="0.25">
      <c r="A39" t="s">
        <v>76</v>
      </c>
      <c r="B39" s="5" t="s">
        <v>77</v>
      </c>
      <c r="C39" t="s">
        <v>78</v>
      </c>
      <c r="D39" s="5" t="s">
        <v>5</v>
      </c>
      <c r="E39" s="5">
        <v>2</v>
      </c>
      <c r="F39" s="11">
        <v>74.576999999999998</v>
      </c>
      <c r="G39" s="62"/>
      <c r="H39" s="15">
        <f t="shared" si="0"/>
        <v>0</v>
      </c>
      <c r="I39" s="112">
        <f t="shared" si="1"/>
        <v>0</v>
      </c>
    </row>
    <row r="40" spans="1:9" s="83" customFormat="1" x14ac:dyDescent="0.25">
      <c r="A40" s="89" t="s">
        <v>79</v>
      </c>
      <c r="B40" s="90" t="s">
        <v>80</v>
      </c>
      <c r="C40" s="89" t="s">
        <v>81</v>
      </c>
      <c r="D40" s="90" t="s">
        <v>5</v>
      </c>
      <c r="E40" s="90">
        <v>2</v>
      </c>
      <c r="F40" s="91">
        <v>31.392199999999999</v>
      </c>
      <c r="G40" s="92"/>
      <c r="H40" s="93">
        <f t="shared" si="0"/>
        <v>0</v>
      </c>
      <c r="I40" s="93">
        <f t="shared" si="1"/>
        <v>0</v>
      </c>
    </row>
    <row r="41" spans="1:9" s="22" customFormat="1" x14ac:dyDescent="0.25">
      <c r="A41" s="27" t="s">
        <v>82</v>
      </c>
      <c r="B41" s="28">
        <v>10</v>
      </c>
      <c r="C41" s="27" t="s">
        <v>72</v>
      </c>
      <c r="D41" s="28" t="s">
        <v>5</v>
      </c>
      <c r="E41" s="28"/>
      <c r="F41" s="85"/>
      <c r="G41" s="112"/>
      <c r="H41" s="3"/>
      <c r="I41" s="112"/>
    </row>
    <row r="42" spans="1:9" x14ac:dyDescent="0.25">
      <c r="A42" t="s">
        <v>83</v>
      </c>
      <c r="B42" s="5" t="s">
        <v>84</v>
      </c>
      <c r="C42" t="s">
        <v>85</v>
      </c>
      <c r="D42" s="5" t="s">
        <v>5</v>
      </c>
      <c r="E42" s="5">
        <v>1</v>
      </c>
      <c r="F42" s="11">
        <v>30.270400000000002</v>
      </c>
      <c r="G42" s="62"/>
      <c r="H42" s="15">
        <f t="shared" si="0"/>
        <v>0</v>
      </c>
      <c r="I42" s="112">
        <f t="shared" si="1"/>
        <v>0</v>
      </c>
    </row>
    <row r="43" spans="1:9" x14ac:dyDescent="0.25">
      <c r="A43" t="s">
        <v>86</v>
      </c>
      <c r="B43" s="5" t="s">
        <v>87</v>
      </c>
      <c r="C43" t="s">
        <v>88</v>
      </c>
      <c r="D43" s="5" t="s">
        <v>5</v>
      </c>
      <c r="E43" s="5">
        <v>1</v>
      </c>
      <c r="F43" s="11">
        <v>30.7012</v>
      </c>
      <c r="G43" s="62"/>
      <c r="H43" s="15">
        <f t="shared" si="0"/>
        <v>0</v>
      </c>
      <c r="I43" s="112">
        <f t="shared" si="1"/>
        <v>0</v>
      </c>
    </row>
    <row r="44" spans="1:9" s="83" customFormat="1" x14ac:dyDescent="0.25">
      <c r="A44" s="89" t="s">
        <v>89</v>
      </c>
      <c r="B44" s="90" t="s">
        <v>90</v>
      </c>
      <c r="C44" s="89" t="s">
        <v>91</v>
      </c>
      <c r="D44" s="90" t="s">
        <v>5</v>
      </c>
      <c r="E44" s="90">
        <v>1</v>
      </c>
      <c r="F44" s="91">
        <v>34.502400000000002</v>
      </c>
      <c r="G44" s="92"/>
      <c r="H44" s="93">
        <f t="shared" si="0"/>
        <v>0</v>
      </c>
      <c r="I44" s="93">
        <f t="shared" si="1"/>
        <v>0</v>
      </c>
    </row>
    <row r="45" spans="1:9" s="22" customFormat="1" x14ac:dyDescent="0.25">
      <c r="A45" s="27" t="s">
        <v>92</v>
      </c>
      <c r="B45" s="28">
        <v>11</v>
      </c>
      <c r="C45" s="27" t="s">
        <v>72</v>
      </c>
      <c r="D45" s="28" t="s">
        <v>5</v>
      </c>
      <c r="E45" s="28"/>
      <c r="F45" s="85"/>
      <c r="G45" s="112"/>
      <c r="H45" s="3"/>
      <c r="I45" s="112"/>
    </row>
    <row r="46" spans="1:9" x14ac:dyDescent="0.25">
      <c r="A46" t="s">
        <v>83</v>
      </c>
      <c r="B46" s="5" t="s">
        <v>93</v>
      </c>
      <c r="C46" t="s">
        <v>85</v>
      </c>
      <c r="D46" s="5" t="s">
        <v>5</v>
      </c>
      <c r="E46" s="5">
        <v>1</v>
      </c>
      <c r="F46" s="11">
        <v>30.270400000000002</v>
      </c>
      <c r="G46" s="62"/>
      <c r="H46" s="15">
        <f t="shared" si="0"/>
        <v>0</v>
      </c>
      <c r="I46" s="112">
        <f t="shared" si="1"/>
        <v>0</v>
      </c>
    </row>
    <row r="47" spans="1:9" x14ac:dyDescent="0.25">
      <c r="A47" t="s">
        <v>86</v>
      </c>
      <c r="B47" s="5" t="s">
        <v>94</v>
      </c>
      <c r="C47" t="s">
        <v>88</v>
      </c>
      <c r="D47" s="5" t="s">
        <v>5</v>
      </c>
      <c r="E47" s="5">
        <v>1</v>
      </c>
      <c r="F47" s="11">
        <v>30.7012</v>
      </c>
      <c r="G47" s="62"/>
      <c r="H47" s="15">
        <f t="shared" si="0"/>
        <v>0</v>
      </c>
      <c r="I47" s="112">
        <f t="shared" si="1"/>
        <v>0</v>
      </c>
    </row>
    <row r="48" spans="1:9" s="83" customFormat="1" x14ac:dyDescent="0.25">
      <c r="A48" s="89" t="s">
        <v>89</v>
      </c>
      <c r="B48" s="90" t="s">
        <v>95</v>
      </c>
      <c r="C48" s="89" t="s">
        <v>91</v>
      </c>
      <c r="D48" s="90" t="s">
        <v>5</v>
      </c>
      <c r="E48" s="90">
        <v>1</v>
      </c>
      <c r="F48" s="91">
        <v>34.502400000000002</v>
      </c>
      <c r="G48" s="92"/>
      <c r="H48" s="93">
        <f t="shared" si="0"/>
        <v>0</v>
      </c>
      <c r="I48" s="93">
        <f t="shared" si="1"/>
        <v>0</v>
      </c>
    </row>
    <row r="49" spans="1:9" s="22" customFormat="1" x14ac:dyDescent="0.25">
      <c r="A49" s="27" t="s">
        <v>96</v>
      </c>
      <c r="B49" s="28">
        <v>12</v>
      </c>
      <c r="C49" s="27" t="s">
        <v>97</v>
      </c>
      <c r="D49" s="28" t="s">
        <v>5</v>
      </c>
      <c r="E49" s="28"/>
      <c r="F49" s="85"/>
      <c r="G49" s="112"/>
      <c r="H49" s="3"/>
      <c r="I49" s="112"/>
    </row>
    <row r="50" spans="1:9" x14ac:dyDescent="0.25">
      <c r="A50" t="s">
        <v>98</v>
      </c>
      <c r="B50" s="5" t="s">
        <v>99</v>
      </c>
      <c r="C50" t="s">
        <v>100</v>
      </c>
      <c r="D50" s="5" t="s">
        <v>5</v>
      </c>
      <c r="E50" s="5">
        <v>1</v>
      </c>
      <c r="F50" s="11">
        <v>60.238248231199975</v>
      </c>
      <c r="G50" s="62"/>
      <c r="H50" s="15">
        <f t="shared" si="0"/>
        <v>0</v>
      </c>
      <c r="I50" s="112">
        <f t="shared" si="1"/>
        <v>0</v>
      </c>
    </row>
    <row r="51" spans="1:9" x14ac:dyDescent="0.25">
      <c r="A51" t="s">
        <v>101</v>
      </c>
      <c r="B51" s="5" t="s">
        <v>102</v>
      </c>
      <c r="C51" t="s">
        <v>103</v>
      </c>
      <c r="D51" s="5" t="s">
        <v>5</v>
      </c>
      <c r="E51" s="5">
        <v>1</v>
      </c>
      <c r="F51" s="11">
        <v>60.238248231199975</v>
      </c>
      <c r="G51" s="62"/>
      <c r="H51" s="15">
        <f t="shared" si="0"/>
        <v>0</v>
      </c>
      <c r="I51" s="112">
        <f t="shared" si="1"/>
        <v>0</v>
      </c>
    </row>
    <row r="52" spans="1:9" s="83" customFormat="1" x14ac:dyDescent="0.25">
      <c r="A52" s="89" t="s">
        <v>104</v>
      </c>
      <c r="B52" s="90" t="s">
        <v>105</v>
      </c>
      <c r="C52" s="89" t="s">
        <v>106</v>
      </c>
      <c r="D52" s="90" t="s">
        <v>5</v>
      </c>
      <c r="E52" s="90">
        <v>1</v>
      </c>
      <c r="F52" s="91">
        <v>60.238248231199975</v>
      </c>
      <c r="G52" s="92"/>
      <c r="H52" s="93">
        <f t="shared" si="0"/>
        <v>0</v>
      </c>
      <c r="I52" s="93">
        <f t="shared" si="1"/>
        <v>0</v>
      </c>
    </row>
    <row r="53" spans="1:9" s="22" customFormat="1" x14ac:dyDescent="0.25">
      <c r="A53" s="27" t="s">
        <v>107</v>
      </c>
      <c r="B53" s="28">
        <v>13</v>
      </c>
      <c r="C53" s="27" t="s">
        <v>108</v>
      </c>
      <c r="D53" s="28" t="s">
        <v>5</v>
      </c>
      <c r="E53" s="28"/>
      <c r="F53" s="85"/>
      <c r="G53" s="112"/>
      <c r="H53" s="3"/>
      <c r="I53" s="112"/>
    </row>
    <row r="54" spans="1:9" x14ac:dyDescent="0.25">
      <c r="A54" t="s">
        <v>109</v>
      </c>
      <c r="B54" s="5" t="s">
        <v>110</v>
      </c>
      <c r="C54" t="s">
        <v>111</v>
      </c>
      <c r="D54" s="5" t="s">
        <v>5</v>
      </c>
      <c r="E54" s="5">
        <v>1</v>
      </c>
      <c r="F54" s="11">
        <v>72.648960000000002</v>
      </c>
      <c r="G54" s="62"/>
      <c r="H54" s="15">
        <f t="shared" si="0"/>
        <v>0</v>
      </c>
      <c r="I54" s="112">
        <f t="shared" si="1"/>
        <v>0</v>
      </c>
    </row>
    <row r="55" spans="1:9" x14ac:dyDescent="0.25">
      <c r="A55" t="s">
        <v>112</v>
      </c>
      <c r="B55" s="5" t="s">
        <v>113</v>
      </c>
      <c r="C55" t="s">
        <v>114</v>
      </c>
      <c r="D55" s="5" t="s">
        <v>5</v>
      </c>
      <c r="E55" s="5">
        <v>1</v>
      </c>
      <c r="F55" s="11">
        <v>76.753</v>
      </c>
      <c r="G55" s="62"/>
      <c r="H55" s="15">
        <f t="shared" si="0"/>
        <v>0</v>
      </c>
      <c r="I55" s="112">
        <f t="shared" si="1"/>
        <v>0</v>
      </c>
    </row>
    <row r="56" spans="1:9" s="83" customFormat="1" x14ac:dyDescent="0.25">
      <c r="A56" s="89" t="s">
        <v>115</v>
      </c>
      <c r="B56" s="90" t="s">
        <v>116</v>
      </c>
      <c r="C56" s="89" t="s">
        <v>117</v>
      </c>
      <c r="D56" s="90" t="s">
        <v>5</v>
      </c>
      <c r="E56" s="90">
        <v>1</v>
      </c>
      <c r="F56" s="91">
        <v>30.668800000000001</v>
      </c>
      <c r="G56" s="92"/>
      <c r="H56" s="93">
        <f t="shared" si="0"/>
        <v>0</v>
      </c>
      <c r="I56" s="93">
        <f t="shared" si="1"/>
        <v>0</v>
      </c>
    </row>
    <row r="57" spans="1:9" s="22" customFormat="1" x14ac:dyDescent="0.25">
      <c r="A57" s="27" t="s">
        <v>118</v>
      </c>
      <c r="B57" s="28">
        <v>14</v>
      </c>
      <c r="C57" s="27" t="s">
        <v>118</v>
      </c>
      <c r="D57" s="28" t="s">
        <v>5</v>
      </c>
      <c r="E57" s="28"/>
      <c r="F57" s="85"/>
      <c r="G57" s="112"/>
      <c r="H57" s="3"/>
      <c r="I57" s="112"/>
    </row>
    <row r="58" spans="1:9" x14ac:dyDescent="0.25">
      <c r="A58" t="s">
        <v>119</v>
      </c>
      <c r="B58" s="5" t="s">
        <v>120</v>
      </c>
      <c r="C58" t="s">
        <v>121</v>
      </c>
      <c r="D58" s="5" t="s">
        <v>5</v>
      </c>
      <c r="E58" s="5">
        <v>2</v>
      </c>
      <c r="F58" s="11">
        <v>33.156705119699993</v>
      </c>
      <c r="G58" s="62"/>
      <c r="H58" s="15">
        <f t="shared" si="0"/>
        <v>0</v>
      </c>
      <c r="I58" s="112">
        <f t="shared" si="1"/>
        <v>0</v>
      </c>
    </row>
    <row r="59" spans="1:9" s="83" customFormat="1" x14ac:dyDescent="0.25">
      <c r="A59" s="89" t="s">
        <v>122</v>
      </c>
      <c r="B59" s="90" t="s">
        <v>123</v>
      </c>
      <c r="C59" s="89" t="s">
        <v>124</v>
      </c>
      <c r="D59" s="90" t="s">
        <v>5</v>
      </c>
      <c r="E59" s="90">
        <v>2</v>
      </c>
      <c r="F59" s="91">
        <v>33.156705119699993</v>
      </c>
      <c r="G59" s="92"/>
      <c r="H59" s="93">
        <f t="shared" si="0"/>
        <v>0</v>
      </c>
      <c r="I59" s="93">
        <f t="shared" si="1"/>
        <v>0</v>
      </c>
    </row>
    <row r="60" spans="1:9" s="22" customFormat="1" x14ac:dyDescent="0.25">
      <c r="A60" s="27" t="s">
        <v>125</v>
      </c>
      <c r="B60" s="28">
        <v>15</v>
      </c>
      <c r="C60" s="27" t="s">
        <v>126</v>
      </c>
      <c r="D60" s="28" t="s">
        <v>5</v>
      </c>
      <c r="E60" s="28"/>
      <c r="F60" s="85"/>
      <c r="G60" s="112"/>
      <c r="H60" s="3"/>
      <c r="I60" s="112"/>
    </row>
    <row r="61" spans="1:9" x14ac:dyDescent="0.25">
      <c r="A61" t="s">
        <v>127</v>
      </c>
      <c r="B61" s="5" t="s">
        <v>128</v>
      </c>
      <c r="C61" t="s">
        <v>129</v>
      </c>
      <c r="D61" s="5" t="s">
        <v>5</v>
      </c>
      <c r="E61" s="5">
        <v>1</v>
      </c>
      <c r="F61" s="11">
        <v>538.03984980000007</v>
      </c>
      <c r="G61" s="62"/>
      <c r="H61" s="15">
        <f t="shared" si="0"/>
        <v>0</v>
      </c>
      <c r="I61" s="112">
        <f t="shared" si="1"/>
        <v>0</v>
      </c>
    </row>
    <row r="62" spans="1:9" s="83" customFormat="1" x14ac:dyDescent="0.25">
      <c r="A62" s="89" t="s">
        <v>130</v>
      </c>
      <c r="B62" s="90" t="s">
        <v>131</v>
      </c>
      <c r="C62" s="89" t="s">
        <v>132</v>
      </c>
      <c r="D62" s="90" t="s">
        <v>5</v>
      </c>
      <c r="E62" s="90">
        <v>1</v>
      </c>
      <c r="F62" s="91">
        <v>538.03984980000007</v>
      </c>
      <c r="G62" s="92"/>
      <c r="H62" s="93">
        <f t="shared" si="0"/>
        <v>0</v>
      </c>
      <c r="I62" s="93">
        <f t="shared" si="1"/>
        <v>0</v>
      </c>
    </row>
    <row r="63" spans="1:9" s="22" customFormat="1" x14ac:dyDescent="0.25">
      <c r="A63" s="27" t="s">
        <v>133</v>
      </c>
      <c r="B63" s="28">
        <v>16</v>
      </c>
      <c r="C63" s="27" t="s">
        <v>134</v>
      </c>
      <c r="D63" s="28" t="s">
        <v>5</v>
      </c>
      <c r="E63" s="28"/>
      <c r="F63" s="85"/>
      <c r="G63" s="112"/>
      <c r="H63" s="3"/>
      <c r="I63" s="112"/>
    </row>
    <row r="64" spans="1:9" x14ac:dyDescent="0.25">
      <c r="A64" t="s">
        <v>135</v>
      </c>
      <c r="B64" s="5" t="s">
        <v>136</v>
      </c>
      <c r="C64" t="s">
        <v>137</v>
      </c>
      <c r="D64" s="5" t="s">
        <v>5</v>
      </c>
      <c r="E64" s="5">
        <v>1</v>
      </c>
      <c r="F64" s="11">
        <v>766.3655477561997</v>
      </c>
      <c r="G64" s="62"/>
      <c r="H64" s="15">
        <f t="shared" si="0"/>
        <v>0</v>
      </c>
      <c r="I64" s="112">
        <f t="shared" si="1"/>
        <v>0</v>
      </c>
    </row>
    <row r="65" spans="1:9" s="83" customFormat="1" x14ac:dyDescent="0.25">
      <c r="A65" s="89" t="s">
        <v>138</v>
      </c>
      <c r="B65" s="90" t="s">
        <v>139</v>
      </c>
      <c r="C65" s="89" t="s">
        <v>140</v>
      </c>
      <c r="D65" s="90" t="s">
        <v>5</v>
      </c>
      <c r="E65" s="90">
        <v>1</v>
      </c>
      <c r="F65" s="91">
        <v>766.3655477561997</v>
      </c>
      <c r="G65" s="92"/>
      <c r="H65" s="93">
        <f t="shared" si="0"/>
        <v>0</v>
      </c>
      <c r="I65" s="93">
        <f t="shared" si="1"/>
        <v>0</v>
      </c>
    </row>
    <row r="66" spans="1:9" s="22" customFormat="1" x14ac:dyDescent="0.25">
      <c r="A66" s="27" t="s">
        <v>133</v>
      </c>
      <c r="B66" s="28">
        <v>86</v>
      </c>
      <c r="C66" s="27" t="s">
        <v>141</v>
      </c>
      <c r="D66" s="28" t="s">
        <v>5</v>
      </c>
      <c r="E66" s="28"/>
      <c r="F66" s="85"/>
      <c r="G66" s="112"/>
      <c r="H66" s="3"/>
      <c r="I66" s="112"/>
    </row>
    <row r="67" spans="1:9" x14ac:dyDescent="0.25">
      <c r="A67" t="s">
        <v>142</v>
      </c>
      <c r="B67" s="5" t="s">
        <v>143</v>
      </c>
      <c r="C67" t="s">
        <v>144</v>
      </c>
      <c r="D67" s="5" t="s">
        <v>5</v>
      </c>
      <c r="E67" s="5">
        <v>1</v>
      </c>
      <c r="F67" s="11">
        <v>202.86146852369993</v>
      </c>
      <c r="G67" s="62"/>
      <c r="H67" s="15">
        <f t="shared" si="0"/>
        <v>0</v>
      </c>
      <c r="I67" s="112">
        <f t="shared" si="1"/>
        <v>0</v>
      </c>
    </row>
    <row r="68" spans="1:9" x14ac:dyDescent="0.25">
      <c r="A68" t="s">
        <v>145</v>
      </c>
      <c r="B68" s="5" t="s">
        <v>146</v>
      </c>
      <c r="C68" t="s">
        <v>147</v>
      </c>
      <c r="D68" s="5" t="s">
        <v>5</v>
      </c>
      <c r="E68" s="5">
        <v>1</v>
      </c>
      <c r="F68" s="11">
        <v>202.86146852369993</v>
      </c>
      <c r="G68" s="62"/>
      <c r="H68" s="15">
        <f t="shared" si="0"/>
        <v>0</v>
      </c>
      <c r="I68" s="112">
        <f t="shared" si="1"/>
        <v>0</v>
      </c>
    </row>
    <row r="69" spans="1:9" s="83" customFormat="1" x14ac:dyDescent="0.25">
      <c r="A69" s="89" t="s">
        <v>148</v>
      </c>
      <c r="B69" s="90" t="s">
        <v>149</v>
      </c>
      <c r="C69" s="89" t="s">
        <v>150</v>
      </c>
      <c r="D69" s="90" t="s">
        <v>5</v>
      </c>
      <c r="E69" s="90">
        <v>1</v>
      </c>
      <c r="F69" s="91">
        <v>202.86146852369993</v>
      </c>
      <c r="G69" s="92"/>
      <c r="H69" s="93">
        <f t="shared" si="0"/>
        <v>0</v>
      </c>
      <c r="I69" s="93">
        <f t="shared" si="1"/>
        <v>0</v>
      </c>
    </row>
    <row r="70" spans="1:9" s="22" customFormat="1" x14ac:dyDescent="0.25">
      <c r="A70" s="27" t="s">
        <v>151</v>
      </c>
      <c r="B70" s="28">
        <v>17</v>
      </c>
      <c r="C70" s="27" t="s">
        <v>151</v>
      </c>
      <c r="D70" s="28" t="s">
        <v>5</v>
      </c>
      <c r="E70" s="28"/>
      <c r="F70" s="85"/>
      <c r="G70" s="112"/>
      <c r="H70" s="3"/>
      <c r="I70" s="112"/>
    </row>
    <row r="71" spans="1:9" x14ac:dyDescent="0.25">
      <c r="A71" t="s">
        <v>152</v>
      </c>
      <c r="B71" s="5" t="s">
        <v>153</v>
      </c>
      <c r="C71" t="s">
        <v>154</v>
      </c>
      <c r="D71" s="5" t="s">
        <v>5</v>
      </c>
      <c r="E71" s="5">
        <v>1</v>
      </c>
      <c r="F71" s="11">
        <v>16.051930420706995</v>
      </c>
      <c r="G71" s="62"/>
      <c r="H71" s="15">
        <f t="shared" ref="H71:H133" si="2">F71*E71*G71</f>
        <v>0</v>
      </c>
      <c r="I71" s="112">
        <f t="shared" ref="I71:I133" si="3">H71*4</f>
        <v>0</v>
      </c>
    </row>
    <row r="72" spans="1:9" s="83" customFormat="1" x14ac:dyDescent="0.25">
      <c r="A72" s="89" t="s">
        <v>155</v>
      </c>
      <c r="B72" s="90" t="s">
        <v>156</v>
      </c>
      <c r="C72" s="89" t="s">
        <v>157</v>
      </c>
      <c r="D72" s="90" t="s">
        <v>5</v>
      </c>
      <c r="E72" s="90">
        <v>1</v>
      </c>
      <c r="F72" s="91">
        <v>16.051930420706995</v>
      </c>
      <c r="G72" s="92"/>
      <c r="H72" s="93">
        <f t="shared" si="2"/>
        <v>0</v>
      </c>
      <c r="I72" s="93">
        <f t="shared" si="3"/>
        <v>0</v>
      </c>
    </row>
    <row r="73" spans="1:9" s="22" customFormat="1" x14ac:dyDescent="0.25">
      <c r="A73" s="27" t="s">
        <v>158</v>
      </c>
      <c r="B73" s="28">
        <v>18</v>
      </c>
      <c r="C73" s="27" t="s">
        <v>159</v>
      </c>
      <c r="D73" s="28" t="s">
        <v>5</v>
      </c>
      <c r="E73" s="28"/>
      <c r="F73" s="85"/>
      <c r="G73" s="112"/>
      <c r="H73" s="3"/>
      <c r="I73" s="112"/>
    </row>
    <row r="74" spans="1:9" x14ac:dyDescent="0.25">
      <c r="A74" t="s">
        <v>160</v>
      </c>
      <c r="B74" s="5" t="s">
        <v>161</v>
      </c>
      <c r="C74" t="s">
        <v>137</v>
      </c>
      <c r="D74" s="5" t="s">
        <v>5</v>
      </c>
      <c r="E74" s="5">
        <v>2</v>
      </c>
      <c r="F74" s="11">
        <v>35.972303524241994</v>
      </c>
      <c r="G74" s="62"/>
      <c r="H74" s="15">
        <f t="shared" si="2"/>
        <v>0</v>
      </c>
      <c r="I74" s="112">
        <f t="shared" si="3"/>
        <v>0</v>
      </c>
    </row>
    <row r="75" spans="1:9" x14ac:dyDescent="0.25">
      <c r="A75" t="s">
        <v>162</v>
      </c>
      <c r="B75" s="5" t="s">
        <v>163</v>
      </c>
      <c r="C75" t="s">
        <v>29</v>
      </c>
      <c r="D75" s="5" t="s">
        <v>5</v>
      </c>
      <c r="E75" s="5">
        <v>2</v>
      </c>
      <c r="F75" s="11">
        <v>35.972303524241994</v>
      </c>
      <c r="G75" s="62"/>
      <c r="H75" s="15">
        <f t="shared" si="2"/>
        <v>0</v>
      </c>
      <c r="I75" s="112">
        <f t="shared" si="3"/>
        <v>0</v>
      </c>
    </row>
    <row r="76" spans="1:9" s="83" customFormat="1" x14ac:dyDescent="0.25">
      <c r="A76" s="89" t="s">
        <v>164</v>
      </c>
      <c r="B76" s="90" t="s">
        <v>165</v>
      </c>
      <c r="C76" s="89" t="s">
        <v>31</v>
      </c>
      <c r="D76" s="90" t="s">
        <v>5</v>
      </c>
      <c r="E76" s="90">
        <v>2</v>
      </c>
      <c r="F76" s="91">
        <v>35.972303524241994</v>
      </c>
      <c r="G76" s="92"/>
      <c r="H76" s="93">
        <f t="shared" si="2"/>
        <v>0</v>
      </c>
      <c r="I76" s="93">
        <f t="shared" si="3"/>
        <v>0</v>
      </c>
    </row>
    <row r="77" spans="1:9" s="22" customFormat="1" x14ac:dyDescent="0.25">
      <c r="A77" s="27" t="s">
        <v>166</v>
      </c>
      <c r="B77" s="28">
        <v>19</v>
      </c>
      <c r="C77" s="27" t="s">
        <v>167</v>
      </c>
      <c r="D77" s="28" t="s">
        <v>5</v>
      </c>
      <c r="E77" s="28"/>
      <c r="F77" s="85"/>
      <c r="G77" s="112"/>
      <c r="H77" s="3"/>
      <c r="I77" s="112"/>
    </row>
    <row r="78" spans="1:9" ht="30" x14ac:dyDescent="0.25">
      <c r="A78" t="s">
        <v>168</v>
      </c>
      <c r="B78" s="5" t="s">
        <v>169</v>
      </c>
      <c r="C78" s="4" t="s">
        <v>170</v>
      </c>
      <c r="D78" s="5" t="s">
        <v>5</v>
      </c>
      <c r="E78" s="5">
        <v>6</v>
      </c>
      <c r="F78" s="11">
        <v>14.105095134629581</v>
      </c>
      <c r="G78" s="62"/>
      <c r="H78" s="15">
        <f t="shared" si="2"/>
        <v>0</v>
      </c>
      <c r="I78" s="112">
        <f t="shared" si="3"/>
        <v>0</v>
      </c>
    </row>
    <row r="79" spans="1:9" ht="30" x14ac:dyDescent="0.25">
      <c r="A79" t="s">
        <v>171</v>
      </c>
      <c r="B79" s="5" t="s">
        <v>172</v>
      </c>
      <c r="C79" s="4" t="s">
        <v>173</v>
      </c>
      <c r="D79" s="5" t="s">
        <v>5</v>
      </c>
      <c r="E79" s="5">
        <v>6</v>
      </c>
      <c r="F79" s="11">
        <v>14.105095134629581</v>
      </c>
      <c r="G79" s="62"/>
      <c r="H79" s="15">
        <f t="shared" si="2"/>
        <v>0</v>
      </c>
      <c r="I79" s="112">
        <f t="shared" si="3"/>
        <v>0</v>
      </c>
    </row>
    <row r="80" spans="1:9" s="83" customFormat="1" ht="30" x14ac:dyDescent="0.25">
      <c r="A80" s="89" t="s">
        <v>174</v>
      </c>
      <c r="B80" s="90" t="s">
        <v>175</v>
      </c>
      <c r="C80" s="94" t="s">
        <v>176</v>
      </c>
      <c r="D80" s="90" t="s">
        <v>5</v>
      </c>
      <c r="E80" s="90">
        <v>6</v>
      </c>
      <c r="F80" s="71">
        <v>14.105095134629581</v>
      </c>
      <c r="G80" s="92"/>
      <c r="H80" s="93">
        <f t="shared" si="2"/>
        <v>0</v>
      </c>
      <c r="I80" s="93">
        <f t="shared" si="3"/>
        <v>0</v>
      </c>
    </row>
    <row r="81" spans="1:9" s="22" customFormat="1" x14ac:dyDescent="0.25">
      <c r="A81" s="27" t="s">
        <v>177</v>
      </c>
      <c r="B81" s="28">
        <v>20</v>
      </c>
      <c r="C81" s="27" t="s">
        <v>178</v>
      </c>
      <c r="D81" s="28" t="s">
        <v>5</v>
      </c>
      <c r="E81" s="28"/>
      <c r="F81" s="85"/>
      <c r="G81" s="112"/>
      <c r="H81" s="3"/>
      <c r="I81" s="112"/>
    </row>
    <row r="82" spans="1:9" x14ac:dyDescent="0.25">
      <c r="A82" t="s">
        <v>179</v>
      </c>
      <c r="B82" s="5" t="s">
        <v>180</v>
      </c>
      <c r="C82" t="s">
        <v>181</v>
      </c>
      <c r="D82" s="5" t="s">
        <v>5</v>
      </c>
      <c r="E82" s="5">
        <v>1</v>
      </c>
      <c r="F82" s="11">
        <v>51.737776672049982</v>
      </c>
      <c r="G82" s="62"/>
      <c r="H82" s="15">
        <f t="shared" si="2"/>
        <v>0</v>
      </c>
      <c r="I82" s="112">
        <f t="shared" si="3"/>
        <v>0</v>
      </c>
    </row>
    <row r="83" spans="1:9" s="83" customFormat="1" x14ac:dyDescent="0.25">
      <c r="A83" s="89" t="s">
        <v>182</v>
      </c>
      <c r="B83" s="90" t="s">
        <v>183</v>
      </c>
      <c r="C83" s="89" t="s">
        <v>184</v>
      </c>
      <c r="D83" s="90" t="s">
        <v>5</v>
      </c>
      <c r="E83" s="90">
        <v>1</v>
      </c>
      <c r="F83" s="91">
        <v>51.737776672049982</v>
      </c>
      <c r="G83" s="92"/>
      <c r="H83" s="93">
        <f t="shared" si="2"/>
        <v>0</v>
      </c>
      <c r="I83" s="93">
        <f t="shared" si="3"/>
        <v>0</v>
      </c>
    </row>
    <row r="84" spans="1:9" s="22" customFormat="1" x14ac:dyDescent="0.25">
      <c r="A84" s="27" t="s">
        <v>185</v>
      </c>
      <c r="B84" s="28">
        <v>21</v>
      </c>
      <c r="C84" s="27" t="s">
        <v>185</v>
      </c>
      <c r="D84" s="28" t="s">
        <v>5</v>
      </c>
      <c r="E84" s="28"/>
      <c r="F84" s="85"/>
      <c r="G84" s="112"/>
      <c r="H84" s="3"/>
      <c r="I84" s="112"/>
    </row>
    <row r="85" spans="1:9" x14ac:dyDescent="0.25">
      <c r="A85" t="s">
        <v>179</v>
      </c>
      <c r="B85" s="5" t="s">
        <v>186</v>
      </c>
      <c r="C85" t="s">
        <v>187</v>
      </c>
      <c r="D85" s="5" t="s">
        <v>5</v>
      </c>
      <c r="E85" s="5">
        <v>1</v>
      </c>
      <c r="F85" s="11">
        <v>34.49185111469999</v>
      </c>
      <c r="G85" s="62"/>
      <c r="H85" s="15">
        <f t="shared" si="2"/>
        <v>0</v>
      </c>
      <c r="I85" s="112">
        <f t="shared" si="3"/>
        <v>0</v>
      </c>
    </row>
    <row r="86" spans="1:9" x14ac:dyDescent="0.25">
      <c r="A86" t="s">
        <v>182</v>
      </c>
      <c r="B86" s="5" t="s">
        <v>188</v>
      </c>
      <c r="C86" t="s">
        <v>189</v>
      </c>
      <c r="D86" s="5" t="s">
        <v>5</v>
      </c>
      <c r="E86" s="5">
        <v>1</v>
      </c>
      <c r="F86" s="11">
        <v>34.49185111469999</v>
      </c>
      <c r="G86" s="62"/>
      <c r="H86" s="15">
        <f t="shared" si="2"/>
        <v>0</v>
      </c>
      <c r="I86" s="112">
        <f t="shared" si="3"/>
        <v>0</v>
      </c>
    </row>
    <row r="87" spans="1:9" s="83" customFormat="1" x14ac:dyDescent="0.25">
      <c r="A87" s="89" t="s">
        <v>190</v>
      </c>
      <c r="B87" s="90" t="s">
        <v>191</v>
      </c>
      <c r="C87" s="89" t="s">
        <v>192</v>
      </c>
      <c r="D87" s="90" t="s">
        <v>5</v>
      </c>
      <c r="E87" s="90">
        <v>1</v>
      </c>
      <c r="F87" s="91">
        <v>34.49185111469999</v>
      </c>
      <c r="G87" s="92"/>
      <c r="H87" s="93">
        <f t="shared" si="2"/>
        <v>0</v>
      </c>
      <c r="I87" s="93">
        <f t="shared" si="3"/>
        <v>0</v>
      </c>
    </row>
    <row r="88" spans="1:9" s="22" customFormat="1" x14ac:dyDescent="0.25">
      <c r="A88" s="27" t="s">
        <v>193</v>
      </c>
      <c r="B88" s="28">
        <v>22</v>
      </c>
      <c r="C88" s="27" t="s">
        <v>1013</v>
      </c>
      <c r="D88" s="28" t="s">
        <v>5</v>
      </c>
      <c r="E88" s="28"/>
      <c r="F88" s="85"/>
      <c r="G88" s="112"/>
      <c r="H88" s="3"/>
      <c r="I88" s="112"/>
    </row>
    <row r="89" spans="1:9" x14ac:dyDescent="0.25">
      <c r="A89" t="s">
        <v>194</v>
      </c>
      <c r="B89" s="5" t="s">
        <v>195</v>
      </c>
      <c r="C89" t="s">
        <v>1014</v>
      </c>
      <c r="D89" s="5" t="s">
        <v>5</v>
      </c>
      <c r="E89" s="5">
        <v>2</v>
      </c>
      <c r="F89" s="11">
        <v>206.29864504399998</v>
      </c>
      <c r="G89" s="62"/>
      <c r="H89" s="15">
        <f t="shared" si="2"/>
        <v>0</v>
      </c>
      <c r="I89" s="112">
        <f t="shared" si="3"/>
        <v>0</v>
      </c>
    </row>
    <row r="90" spans="1:9" s="83" customFormat="1" x14ac:dyDescent="0.25">
      <c r="A90" s="89" t="s">
        <v>196</v>
      </c>
      <c r="B90" s="90" t="s">
        <v>197</v>
      </c>
      <c r="C90" s="89" t="s">
        <v>1015</v>
      </c>
      <c r="D90" s="90" t="s">
        <v>5</v>
      </c>
      <c r="E90" s="90">
        <v>2</v>
      </c>
      <c r="F90" s="91">
        <v>206.29864504399998</v>
      </c>
      <c r="G90" s="92"/>
      <c r="H90" s="93">
        <f t="shared" si="2"/>
        <v>0</v>
      </c>
      <c r="I90" s="93">
        <f t="shared" si="3"/>
        <v>0</v>
      </c>
    </row>
    <row r="91" spans="1:9" s="22" customFormat="1" x14ac:dyDescent="0.25">
      <c r="A91" s="27" t="s">
        <v>198</v>
      </c>
      <c r="B91" s="28">
        <v>87</v>
      </c>
      <c r="C91" s="27" t="s">
        <v>199</v>
      </c>
      <c r="D91" s="28" t="s">
        <v>5</v>
      </c>
      <c r="E91" s="28"/>
      <c r="F91" s="85"/>
      <c r="G91" s="112"/>
      <c r="H91" s="3"/>
      <c r="I91" s="112"/>
    </row>
    <row r="92" spans="1:9" x14ac:dyDescent="0.25">
      <c r="A92" t="s">
        <v>194</v>
      </c>
      <c r="B92" s="5" t="s">
        <v>200</v>
      </c>
      <c r="C92" t="s">
        <v>201</v>
      </c>
      <c r="D92" s="5" t="s">
        <v>5</v>
      </c>
      <c r="E92" s="5">
        <v>2</v>
      </c>
      <c r="F92" s="11">
        <v>15.8322215964</v>
      </c>
      <c r="G92" s="62"/>
      <c r="H92" s="15">
        <f t="shared" si="2"/>
        <v>0</v>
      </c>
      <c r="I92" s="112">
        <f t="shared" si="3"/>
        <v>0</v>
      </c>
    </row>
    <row r="93" spans="1:9" s="83" customFormat="1" x14ac:dyDescent="0.25">
      <c r="A93" s="89" t="s">
        <v>194</v>
      </c>
      <c r="B93" s="90" t="s">
        <v>202</v>
      </c>
      <c r="C93" s="89" t="s">
        <v>203</v>
      </c>
      <c r="D93" s="90" t="s">
        <v>5</v>
      </c>
      <c r="E93" s="90">
        <v>2</v>
      </c>
      <c r="F93" s="91">
        <v>15.8322215964</v>
      </c>
      <c r="G93" s="92"/>
      <c r="H93" s="93">
        <f t="shared" si="2"/>
        <v>0</v>
      </c>
      <c r="I93" s="93">
        <f t="shared" si="3"/>
        <v>0</v>
      </c>
    </row>
    <row r="94" spans="1:9" s="22" customFormat="1" x14ac:dyDescent="0.25">
      <c r="A94" s="27" t="s">
        <v>204</v>
      </c>
      <c r="B94" s="28">
        <v>88</v>
      </c>
      <c r="C94" s="27" t="s">
        <v>205</v>
      </c>
      <c r="D94" s="28" t="s">
        <v>5</v>
      </c>
      <c r="E94" s="28"/>
      <c r="F94" s="85"/>
      <c r="G94" s="112"/>
      <c r="H94" s="3"/>
      <c r="I94" s="112"/>
    </row>
    <row r="95" spans="1:9" x14ac:dyDescent="0.25">
      <c r="A95" t="s">
        <v>194</v>
      </c>
      <c r="B95" s="5" t="s">
        <v>206</v>
      </c>
      <c r="C95" t="s">
        <v>207</v>
      </c>
      <c r="D95" s="5" t="s">
        <v>5</v>
      </c>
      <c r="E95" s="5">
        <v>2</v>
      </c>
      <c r="F95" s="11">
        <v>455.77607625999997</v>
      </c>
      <c r="G95" s="62"/>
      <c r="H95" s="15">
        <f t="shared" si="2"/>
        <v>0</v>
      </c>
      <c r="I95" s="112">
        <f t="shared" si="3"/>
        <v>0</v>
      </c>
    </row>
    <row r="96" spans="1:9" s="83" customFormat="1" x14ac:dyDescent="0.25">
      <c r="A96" s="89" t="s">
        <v>196</v>
      </c>
      <c r="B96" s="90" t="s">
        <v>208</v>
      </c>
      <c r="C96" s="89" t="s">
        <v>209</v>
      </c>
      <c r="D96" s="90" t="s">
        <v>5</v>
      </c>
      <c r="E96" s="90">
        <v>2</v>
      </c>
      <c r="F96" s="71">
        <v>455.77607625999997</v>
      </c>
      <c r="G96" s="92"/>
      <c r="H96" s="93">
        <f t="shared" si="2"/>
        <v>0</v>
      </c>
      <c r="I96" s="93">
        <f t="shared" si="3"/>
        <v>0</v>
      </c>
    </row>
    <row r="97" spans="1:9" s="22" customFormat="1" x14ac:dyDescent="0.25">
      <c r="A97" s="27" t="s">
        <v>210</v>
      </c>
      <c r="B97" s="28">
        <v>23</v>
      </c>
      <c r="C97" s="27" t="s">
        <v>210</v>
      </c>
      <c r="D97" s="28" t="s">
        <v>5</v>
      </c>
      <c r="E97" s="28"/>
      <c r="F97" s="85"/>
      <c r="G97" s="112"/>
      <c r="H97" s="3"/>
      <c r="I97" s="112"/>
    </row>
    <row r="98" spans="1:9" x14ac:dyDescent="0.25">
      <c r="A98" t="s">
        <v>211</v>
      </c>
      <c r="B98" s="5" t="s">
        <v>212</v>
      </c>
      <c r="C98" t="s">
        <v>213</v>
      </c>
      <c r="D98" s="5" t="s">
        <v>5</v>
      </c>
      <c r="E98" s="5">
        <v>8</v>
      </c>
      <c r="F98" s="11">
        <v>752.11430642000016</v>
      </c>
      <c r="G98" s="62"/>
      <c r="H98" s="15">
        <f t="shared" si="2"/>
        <v>0</v>
      </c>
      <c r="I98" s="112">
        <f t="shared" si="3"/>
        <v>0</v>
      </c>
    </row>
    <row r="99" spans="1:9" s="83" customFormat="1" ht="30" x14ac:dyDescent="0.25">
      <c r="A99" s="89" t="s">
        <v>214</v>
      </c>
      <c r="B99" s="90" t="s">
        <v>215</v>
      </c>
      <c r="C99" s="94" t="s">
        <v>216</v>
      </c>
      <c r="D99" s="90" t="s">
        <v>5</v>
      </c>
      <c r="E99" s="90">
        <v>8</v>
      </c>
      <c r="F99" s="71">
        <v>752.11430642000016</v>
      </c>
      <c r="G99" s="92"/>
      <c r="H99" s="93">
        <f t="shared" si="2"/>
        <v>0</v>
      </c>
      <c r="I99" s="93">
        <f t="shared" si="3"/>
        <v>0</v>
      </c>
    </row>
    <row r="100" spans="1:9" s="22" customFormat="1" x14ac:dyDescent="0.25">
      <c r="A100" s="95" t="s">
        <v>217</v>
      </c>
      <c r="B100" s="96">
        <v>24</v>
      </c>
      <c r="C100" s="95" t="s">
        <v>218</v>
      </c>
      <c r="D100" s="96" t="s">
        <v>5</v>
      </c>
      <c r="E100" s="141">
        <v>1</v>
      </c>
      <c r="F100" s="121">
        <v>4002.5353300000002</v>
      </c>
      <c r="G100" s="113"/>
      <c r="H100" s="122">
        <f t="shared" si="2"/>
        <v>0</v>
      </c>
      <c r="I100" s="122">
        <f t="shared" si="3"/>
        <v>0</v>
      </c>
    </row>
    <row r="101" spans="1:9" s="22" customFormat="1" x14ac:dyDescent="0.25">
      <c r="A101" s="27" t="s">
        <v>219</v>
      </c>
      <c r="B101" s="28">
        <v>25</v>
      </c>
      <c r="C101" s="27" t="s">
        <v>220</v>
      </c>
      <c r="D101" s="28" t="s">
        <v>5</v>
      </c>
      <c r="E101" s="28"/>
      <c r="F101" s="85"/>
      <c r="G101" s="112"/>
      <c r="H101" s="3"/>
      <c r="I101" s="112"/>
    </row>
    <row r="102" spans="1:9" x14ac:dyDescent="0.25">
      <c r="A102" t="s">
        <v>221</v>
      </c>
      <c r="B102" s="5" t="s">
        <v>222</v>
      </c>
      <c r="C102" t="s">
        <v>223</v>
      </c>
      <c r="D102" s="5" t="s">
        <v>5</v>
      </c>
      <c r="E102" s="5">
        <v>1</v>
      </c>
      <c r="F102" s="11">
        <v>78.677189427290983</v>
      </c>
      <c r="G102" s="62"/>
      <c r="H102" s="15">
        <f t="shared" si="2"/>
        <v>0</v>
      </c>
      <c r="I102" s="112">
        <f t="shared" si="3"/>
        <v>0</v>
      </c>
    </row>
    <row r="103" spans="1:9" s="83" customFormat="1" x14ac:dyDescent="0.25">
      <c r="A103" s="89" t="s">
        <v>224</v>
      </c>
      <c r="B103" s="90" t="s">
        <v>225</v>
      </c>
      <c r="C103" s="89" t="s">
        <v>226</v>
      </c>
      <c r="D103" s="90" t="s">
        <v>5</v>
      </c>
      <c r="E103" s="90">
        <v>1</v>
      </c>
      <c r="F103" s="91">
        <v>78.677189427290983</v>
      </c>
      <c r="G103" s="92"/>
      <c r="H103" s="93">
        <f t="shared" si="2"/>
        <v>0</v>
      </c>
      <c r="I103" s="93">
        <f t="shared" si="3"/>
        <v>0</v>
      </c>
    </row>
    <row r="104" spans="1:9" s="22" customFormat="1" x14ac:dyDescent="0.25">
      <c r="A104" s="27" t="s">
        <v>227</v>
      </c>
      <c r="B104" s="28">
        <v>26</v>
      </c>
      <c r="C104" s="27" t="s">
        <v>228</v>
      </c>
      <c r="D104" s="28" t="s">
        <v>5</v>
      </c>
      <c r="E104" s="28"/>
      <c r="F104" s="85"/>
      <c r="G104" s="112"/>
      <c r="H104" s="3"/>
      <c r="I104" s="112"/>
    </row>
    <row r="105" spans="1:9" x14ac:dyDescent="0.25">
      <c r="A105" t="s">
        <v>229</v>
      </c>
      <c r="B105" s="5" t="s">
        <v>230</v>
      </c>
      <c r="C105" t="s">
        <v>231</v>
      </c>
      <c r="D105" s="5" t="s">
        <v>5</v>
      </c>
      <c r="E105" s="5">
        <v>12</v>
      </c>
      <c r="F105" s="11">
        <v>23.25</v>
      </c>
      <c r="G105" s="62"/>
      <c r="H105" s="15">
        <f t="shared" si="2"/>
        <v>0</v>
      </c>
      <c r="I105" s="112">
        <f t="shared" si="3"/>
        <v>0</v>
      </c>
    </row>
    <row r="106" spans="1:9" x14ac:dyDescent="0.25">
      <c r="A106" t="s">
        <v>232</v>
      </c>
      <c r="B106" s="5" t="s">
        <v>233</v>
      </c>
      <c r="C106" t="s">
        <v>231</v>
      </c>
      <c r="D106" s="5" t="s">
        <v>5</v>
      </c>
      <c r="E106" s="5">
        <v>12</v>
      </c>
      <c r="F106" s="11">
        <v>181133.75</v>
      </c>
      <c r="G106" s="62"/>
      <c r="H106" s="15">
        <f t="shared" si="2"/>
        <v>0</v>
      </c>
      <c r="I106" s="112">
        <f t="shared" si="3"/>
        <v>0</v>
      </c>
    </row>
    <row r="107" spans="1:9" x14ac:dyDescent="0.25">
      <c r="A107" t="s">
        <v>234</v>
      </c>
      <c r="B107" s="5" t="s">
        <v>235</v>
      </c>
      <c r="C107" t="s">
        <v>236</v>
      </c>
      <c r="D107" s="5" t="s">
        <v>5</v>
      </c>
      <c r="E107" s="5">
        <v>12</v>
      </c>
      <c r="F107" s="11">
        <v>60407.37</v>
      </c>
      <c r="G107" s="62"/>
      <c r="H107" s="15">
        <f t="shared" si="2"/>
        <v>0</v>
      </c>
      <c r="I107" s="112">
        <f t="shared" si="3"/>
        <v>0</v>
      </c>
    </row>
    <row r="108" spans="1:9" s="83" customFormat="1" x14ac:dyDescent="0.25">
      <c r="A108" s="89" t="s">
        <v>237</v>
      </c>
      <c r="B108" s="90" t="s">
        <v>238</v>
      </c>
      <c r="C108" s="89" t="s">
        <v>239</v>
      </c>
      <c r="D108" s="90" t="s">
        <v>5</v>
      </c>
      <c r="E108" s="90">
        <v>12</v>
      </c>
      <c r="F108" s="91">
        <v>3027.2131147540986</v>
      </c>
      <c r="G108" s="92"/>
      <c r="H108" s="93">
        <f t="shared" si="2"/>
        <v>0</v>
      </c>
      <c r="I108" s="93">
        <f t="shared" si="3"/>
        <v>0</v>
      </c>
    </row>
    <row r="109" spans="1:9" s="22" customFormat="1" x14ac:dyDescent="0.25">
      <c r="A109" s="27" t="s">
        <v>240</v>
      </c>
      <c r="B109" s="28">
        <v>27</v>
      </c>
      <c r="C109" s="27" t="s">
        <v>241</v>
      </c>
      <c r="D109" s="28" t="s">
        <v>5</v>
      </c>
      <c r="E109" s="28"/>
      <c r="F109" s="85"/>
      <c r="G109" s="112"/>
      <c r="H109" s="3"/>
      <c r="I109" s="112"/>
    </row>
    <row r="110" spans="1:9" x14ac:dyDescent="0.25">
      <c r="A110" t="s">
        <v>242</v>
      </c>
      <c r="B110" s="5" t="s">
        <v>243</v>
      </c>
      <c r="C110" t="s">
        <v>244</v>
      </c>
      <c r="D110" s="5" t="s">
        <v>5</v>
      </c>
      <c r="E110" s="5">
        <v>2</v>
      </c>
      <c r="F110" s="11">
        <v>1679.245860911733</v>
      </c>
      <c r="G110" s="62"/>
      <c r="H110" s="15">
        <f>F110*E110*G110</f>
        <v>0</v>
      </c>
      <c r="I110" s="112">
        <f t="shared" si="3"/>
        <v>0</v>
      </c>
    </row>
    <row r="111" spans="1:9" x14ac:dyDescent="0.25">
      <c r="A111" t="s">
        <v>245</v>
      </c>
      <c r="B111" s="5" t="s">
        <v>246</v>
      </c>
      <c r="C111" t="s">
        <v>247</v>
      </c>
      <c r="D111" s="5" t="s">
        <v>5</v>
      </c>
      <c r="E111" s="5">
        <v>2</v>
      </c>
      <c r="F111" s="11">
        <v>1679.245860911733</v>
      </c>
      <c r="G111" s="62"/>
      <c r="H111" s="15">
        <f>F111*E111*G111</f>
        <v>0</v>
      </c>
      <c r="I111" s="112">
        <f t="shared" si="3"/>
        <v>0</v>
      </c>
    </row>
    <row r="112" spans="1:9" s="83" customFormat="1" x14ac:dyDescent="0.25">
      <c r="A112" s="89" t="s">
        <v>248</v>
      </c>
      <c r="B112" s="90" t="s">
        <v>249</v>
      </c>
      <c r="C112" s="89" t="s">
        <v>250</v>
      </c>
      <c r="D112" s="90" t="s">
        <v>5</v>
      </c>
      <c r="E112" s="90">
        <v>2</v>
      </c>
      <c r="F112" s="91">
        <v>1679.245860911733</v>
      </c>
      <c r="G112" s="92"/>
      <c r="H112" s="93">
        <f t="shared" si="2"/>
        <v>0</v>
      </c>
      <c r="I112" s="93">
        <f t="shared" si="3"/>
        <v>0</v>
      </c>
    </row>
    <row r="113" spans="1:9" s="22" customFormat="1" x14ac:dyDescent="0.25">
      <c r="A113" s="27" t="s">
        <v>251</v>
      </c>
      <c r="B113" s="28">
        <v>28</v>
      </c>
      <c r="C113" s="27" t="s">
        <v>252</v>
      </c>
      <c r="D113" s="28" t="s">
        <v>5</v>
      </c>
      <c r="E113" s="28"/>
      <c r="F113" s="85"/>
      <c r="G113" s="112"/>
      <c r="H113" s="3"/>
      <c r="I113" s="112"/>
    </row>
    <row r="114" spans="1:9" x14ac:dyDescent="0.25">
      <c r="A114" t="s">
        <v>253</v>
      </c>
      <c r="B114" s="5" t="s">
        <v>254</v>
      </c>
      <c r="C114" t="s">
        <v>255</v>
      </c>
      <c r="D114" s="5" t="s">
        <v>5</v>
      </c>
      <c r="E114" s="5">
        <v>2</v>
      </c>
      <c r="F114" s="11">
        <v>134.20433047827854</v>
      </c>
      <c r="G114" s="62"/>
      <c r="H114" s="15">
        <f t="shared" si="2"/>
        <v>0</v>
      </c>
      <c r="I114" s="112">
        <f t="shared" si="3"/>
        <v>0</v>
      </c>
    </row>
    <row r="115" spans="1:9" x14ac:dyDescent="0.25">
      <c r="A115" t="s">
        <v>256</v>
      </c>
      <c r="B115" s="5" t="s">
        <v>257</v>
      </c>
      <c r="C115" t="s">
        <v>258</v>
      </c>
      <c r="D115" s="5" t="s">
        <v>5</v>
      </c>
      <c r="E115" s="5">
        <v>2</v>
      </c>
      <c r="F115" s="11">
        <v>134.20433047827854</v>
      </c>
      <c r="G115" s="62"/>
      <c r="H115" s="15">
        <f t="shared" si="2"/>
        <v>0</v>
      </c>
      <c r="I115" s="112">
        <f t="shared" si="3"/>
        <v>0</v>
      </c>
    </row>
    <row r="116" spans="1:9" s="83" customFormat="1" x14ac:dyDescent="0.25">
      <c r="A116" s="89" t="s">
        <v>259</v>
      </c>
      <c r="B116" s="90" t="s">
        <v>260</v>
      </c>
      <c r="C116" s="89" t="s">
        <v>261</v>
      </c>
      <c r="D116" s="90" t="s">
        <v>5</v>
      </c>
      <c r="E116" s="90">
        <v>2</v>
      </c>
      <c r="F116" s="91">
        <v>134.20433047827854</v>
      </c>
      <c r="G116" s="92"/>
      <c r="H116" s="93">
        <f t="shared" si="2"/>
        <v>0</v>
      </c>
      <c r="I116" s="93">
        <f t="shared" si="3"/>
        <v>0</v>
      </c>
    </row>
    <row r="117" spans="1:9" s="22" customFormat="1" x14ac:dyDescent="0.25">
      <c r="A117" s="27" t="s">
        <v>262</v>
      </c>
      <c r="B117" s="28">
        <v>89</v>
      </c>
      <c r="C117" s="27" t="s">
        <v>263</v>
      </c>
      <c r="D117" s="28" t="s">
        <v>5</v>
      </c>
      <c r="E117" s="28"/>
      <c r="F117" s="85"/>
      <c r="G117" s="112"/>
      <c r="H117" s="3"/>
      <c r="I117" s="112"/>
    </row>
    <row r="118" spans="1:9" x14ac:dyDescent="0.25">
      <c r="A118" t="s">
        <v>264</v>
      </c>
      <c r="B118" s="5" t="s">
        <v>265</v>
      </c>
      <c r="C118" t="s">
        <v>266</v>
      </c>
      <c r="D118" s="5" t="s">
        <v>5</v>
      </c>
      <c r="E118" s="5">
        <v>2</v>
      </c>
      <c r="F118" s="11">
        <v>40.667978932811671</v>
      </c>
      <c r="G118" s="62"/>
      <c r="H118" s="15">
        <f t="shared" si="2"/>
        <v>0</v>
      </c>
      <c r="I118" s="112">
        <f t="shared" si="3"/>
        <v>0</v>
      </c>
    </row>
    <row r="119" spans="1:9" x14ac:dyDescent="0.25">
      <c r="A119" t="s">
        <v>267</v>
      </c>
      <c r="B119" s="5" t="s">
        <v>268</v>
      </c>
      <c r="C119" t="s">
        <v>269</v>
      </c>
      <c r="D119" s="5" t="s">
        <v>5</v>
      </c>
      <c r="E119" s="5">
        <v>2</v>
      </c>
      <c r="F119" s="11">
        <v>40.667978932811671</v>
      </c>
      <c r="G119" s="62"/>
      <c r="H119" s="15">
        <f t="shared" si="2"/>
        <v>0</v>
      </c>
      <c r="I119" s="112">
        <f t="shared" si="3"/>
        <v>0</v>
      </c>
    </row>
    <row r="120" spans="1:9" s="83" customFormat="1" x14ac:dyDescent="0.25">
      <c r="A120" s="89" t="s">
        <v>270</v>
      </c>
      <c r="B120" s="90" t="s">
        <v>271</v>
      </c>
      <c r="C120" s="89" t="s">
        <v>272</v>
      </c>
      <c r="D120" s="90" t="s">
        <v>5</v>
      </c>
      <c r="E120" s="90">
        <v>2</v>
      </c>
      <c r="F120" s="91">
        <v>40.667978932811671</v>
      </c>
      <c r="G120" s="92"/>
      <c r="H120" s="93">
        <f t="shared" si="2"/>
        <v>0</v>
      </c>
      <c r="I120" s="93">
        <f t="shared" si="3"/>
        <v>0</v>
      </c>
    </row>
    <row r="121" spans="1:9" s="22" customFormat="1" x14ac:dyDescent="0.25">
      <c r="A121" s="27" t="s">
        <v>273</v>
      </c>
      <c r="B121" s="28">
        <v>90</v>
      </c>
      <c r="C121" s="27" t="s">
        <v>274</v>
      </c>
      <c r="D121" s="28" t="s">
        <v>5</v>
      </c>
      <c r="E121" s="28"/>
      <c r="F121" s="85"/>
      <c r="G121" s="112"/>
      <c r="H121" s="3"/>
      <c r="I121" s="112"/>
    </row>
    <row r="122" spans="1:9" x14ac:dyDescent="0.25">
      <c r="A122" t="s">
        <v>275</v>
      </c>
      <c r="B122" s="5" t="s">
        <v>276</v>
      </c>
      <c r="C122" t="s">
        <v>277</v>
      </c>
      <c r="D122" s="5" t="s">
        <v>5</v>
      </c>
      <c r="E122" s="5">
        <v>2</v>
      </c>
      <c r="F122" s="11">
        <v>85.402755758904505</v>
      </c>
      <c r="G122" s="62"/>
      <c r="H122" s="112">
        <f t="shared" si="2"/>
        <v>0</v>
      </c>
      <c r="I122" s="112">
        <f t="shared" si="3"/>
        <v>0</v>
      </c>
    </row>
    <row r="123" spans="1:9" x14ac:dyDescent="0.25">
      <c r="A123" t="s">
        <v>278</v>
      </c>
      <c r="B123" s="5" t="s">
        <v>279</v>
      </c>
      <c r="C123" t="s">
        <v>280</v>
      </c>
      <c r="D123" s="5" t="s">
        <v>5</v>
      </c>
      <c r="E123" s="5">
        <v>2</v>
      </c>
      <c r="F123" s="11">
        <v>85.402755758904505</v>
      </c>
      <c r="G123" s="62"/>
      <c r="H123" s="112">
        <f t="shared" si="2"/>
        <v>0</v>
      </c>
      <c r="I123" s="112">
        <f t="shared" si="3"/>
        <v>0</v>
      </c>
    </row>
    <row r="124" spans="1:9" s="83" customFormat="1" x14ac:dyDescent="0.25">
      <c r="A124" s="89" t="s">
        <v>281</v>
      </c>
      <c r="B124" s="90" t="s">
        <v>282</v>
      </c>
      <c r="C124" s="89" t="s">
        <v>283</v>
      </c>
      <c r="D124" s="90" t="s">
        <v>5</v>
      </c>
      <c r="E124" s="90">
        <v>2</v>
      </c>
      <c r="F124" s="91">
        <v>85.402755758904505</v>
      </c>
      <c r="G124" s="92"/>
      <c r="H124" s="93">
        <f t="shared" si="2"/>
        <v>0</v>
      </c>
      <c r="I124" s="93">
        <f t="shared" si="3"/>
        <v>0</v>
      </c>
    </row>
    <row r="125" spans="1:9" s="22" customFormat="1" x14ac:dyDescent="0.25">
      <c r="A125" s="86" t="s">
        <v>284</v>
      </c>
      <c r="B125" s="87">
        <v>100</v>
      </c>
      <c r="C125" s="86" t="s">
        <v>285</v>
      </c>
      <c r="D125" s="90" t="s">
        <v>5</v>
      </c>
      <c r="E125" s="90">
        <v>2</v>
      </c>
      <c r="F125" s="91">
        <v>209.33455773</v>
      </c>
      <c r="G125" s="92"/>
      <c r="H125" s="93">
        <f t="shared" si="2"/>
        <v>0</v>
      </c>
      <c r="I125" s="93">
        <f t="shared" si="3"/>
        <v>0</v>
      </c>
    </row>
    <row r="126" spans="1:9" s="22" customFormat="1" x14ac:dyDescent="0.25">
      <c r="A126" s="1" t="s">
        <v>286</v>
      </c>
      <c r="B126" s="2">
        <v>29</v>
      </c>
      <c r="C126" s="1" t="s">
        <v>287</v>
      </c>
      <c r="D126" s="5" t="s">
        <v>5</v>
      </c>
      <c r="E126" s="5">
        <v>6</v>
      </c>
      <c r="F126" s="140">
        <v>1012.5043252590372</v>
      </c>
      <c r="G126" s="62"/>
      <c r="H126" s="112">
        <f>F126*E126*G126</f>
        <v>0</v>
      </c>
      <c r="I126" s="112">
        <f>H126*4</f>
        <v>0</v>
      </c>
    </row>
    <row r="127" spans="1:9" x14ac:dyDescent="0.25">
      <c r="A127" t="s">
        <v>288</v>
      </c>
      <c r="B127" s="5" t="s">
        <v>289</v>
      </c>
      <c r="C127" t="s">
        <v>290</v>
      </c>
      <c r="D127" s="5" t="s">
        <v>5</v>
      </c>
      <c r="E127" s="5">
        <v>6</v>
      </c>
      <c r="F127" s="140">
        <v>150.3969075</v>
      </c>
      <c r="G127" s="62"/>
      <c r="H127" s="112">
        <f t="shared" si="2"/>
        <v>0</v>
      </c>
      <c r="I127" s="112">
        <f t="shared" si="3"/>
        <v>0</v>
      </c>
    </row>
    <row r="128" spans="1:9" x14ac:dyDescent="0.25">
      <c r="A128" t="s">
        <v>291</v>
      </c>
      <c r="B128" s="5" t="s">
        <v>292</v>
      </c>
      <c r="C128" t="s">
        <v>1018</v>
      </c>
      <c r="D128" s="5" t="s">
        <v>5</v>
      </c>
      <c r="E128" s="5">
        <v>6</v>
      </c>
      <c r="F128" s="140">
        <v>1020.4058818760005</v>
      </c>
      <c r="G128" s="62"/>
      <c r="H128" s="112">
        <f t="shared" si="2"/>
        <v>0</v>
      </c>
      <c r="I128" s="112">
        <f t="shared" si="3"/>
        <v>0</v>
      </c>
    </row>
    <row r="129" spans="1:9" x14ac:dyDescent="0.25">
      <c r="A129" t="s">
        <v>293</v>
      </c>
      <c r="B129" s="5" t="s">
        <v>294</v>
      </c>
      <c r="C129" t="s">
        <v>295</v>
      </c>
      <c r="D129" s="5" t="s">
        <v>5</v>
      </c>
      <c r="E129" s="5">
        <v>4</v>
      </c>
      <c r="F129" s="140">
        <v>71.135440000000003</v>
      </c>
      <c r="G129" s="62"/>
      <c r="H129" s="112">
        <f>F129*E129*G129</f>
        <v>0</v>
      </c>
      <c r="I129" s="112">
        <f t="shared" si="3"/>
        <v>0</v>
      </c>
    </row>
    <row r="130" spans="1:9" s="83" customFormat="1" x14ac:dyDescent="0.25">
      <c r="A130" s="89" t="s">
        <v>296</v>
      </c>
      <c r="B130" s="90" t="s">
        <v>297</v>
      </c>
      <c r="C130" s="89" t="s">
        <v>298</v>
      </c>
      <c r="D130" s="69" t="s">
        <v>5</v>
      </c>
      <c r="E130" s="69">
        <v>6</v>
      </c>
      <c r="F130" s="137">
        <v>31.173527987999996</v>
      </c>
      <c r="G130" s="92"/>
      <c r="H130" s="93">
        <f>F130*E130*G130</f>
        <v>0</v>
      </c>
      <c r="I130" s="93">
        <f t="shared" si="3"/>
        <v>0</v>
      </c>
    </row>
    <row r="131" spans="1:9" s="22" customFormat="1" x14ac:dyDescent="0.25">
      <c r="A131" s="27" t="s">
        <v>299</v>
      </c>
      <c r="B131" s="28">
        <v>101</v>
      </c>
      <c r="C131" s="27" t="s">
        <v>299</v>
      </c>
      <c r="D131" s="28" t="s">
        <v>5</v>
      </c>
      <c r="E131" s="5"/>
      <c r="F131" s="126"/>
      <c r="G131" s="112"/>
      <c r="H131" s="112"/>
      <c r="I131" s="112"/>
    </row>
    <row r="132" spans="1:9" x14ac:dyDescent="0.25">
      <c r="A132" t="s">
        <v>300</v>
      </c>
      <c r="B132" s="5" t="s">
        <v>301</v>
      </c>
      <c r="C132" t="s">
        <v>302</v>
      </c>
      <c r="D132" s="5" t="s">
        <v>5</v>
      </c>
      <c r="E132" s="5">
        <v>4</v>
      </c>
      <c r="F132" s="140">
        <v>33.378649875000001</v>
      </c>
      <c r="G132" s="62"/>
      <c r="H132" s="112">
        <f t="shared" si="2"/>
        <v>0</v>
      </c>
      <c r="I132" s="112">
        <f t="shared" si="3"/>
        <v>0</v>
      </c>
    </row>
    <row r="133" spans="1:9" x14ac:dyDescent="0.25">
      <c r="A133" s="68" t="s">
        <v>303</v>
      </c>
      <c r="B133" s="69" t="s">
        <v>304</v>
      </c>
      <c r="C133" s="68" t="s">
        <v>1016</v>
      </c>
      <c r="D133" s="69" t="s">
        <v>5</v>
      </c>
      <c r="E133" s="69">
        <v>4</v>
      </c>
      <c r="F133" s="137">
        <v>33.378649875000001</v>
      </c>
      <c r="G133" s="92"/>
      <c r="H133" s="73">
        <f t="shared" si="2"/>
        <v>0</v>
      </c>
      <c r="I133" s="93">
        <f t="shared" si="3"/>
        <v>0</v>
      </c>
    </row>
    <row r="134" spans="1:9" s="22" customFormat="1" x14ac:dyDescent="0.25">
      <c r="A134" s="27" t="s">
        <v>305</v>
      </c>
      <c r="B134" s="28">
        <v>102</v>
      </c>
      <c r="C134" s="27" t="s">
        <v>305</v>
      </c>
      <c r="D134" s="28" t="s">
        <v>5</v>
      </c>
      <c r="E134" s="28"/>
      <c r="F134" s="85"/>
      <c r="G134" s="112"/>
      <c r="H134" s="3"/>
      <c r="I134" s="112"/>
    </row>
    <row r="135" spans="1:9" x14ac:dyDescent="0.25">
      <c r="A135" t="s">
        <v>306</v>
      </c>
      <c r="B135" s="5" t="s">
        <v>307</v>
      </c>
      <c r="C135" t="s">
        <v>308</v>
      </c>
      <c r="D135" s="5" t="s">
        <v>5</v>
      </c>
      <c r="E135" s="5">
        <v>4</v>
      </c>
      <c r="F135" s="11">
        <v>16.131118667606994</v>
      </c>
      <c r="G135" s="62"/>
      <c r="H135" s="15">
        <f t="shared" ref="H135:H157" si="4">F135*E135*G135</f>
        <v>0</v>
      </c>
      <c r="I135" s="112">
        <f t="shared" ref="I135:I157" si="5">H135*4</f>
        <v>0</v>
      </c>
    </row>
    <row r="136" spans="1:9" x14ac:dyDescent="0.25">
      <c r="A136" s="68" t="s">
        <v>309</v>
      </c>
      <c r="B136" s="69" t="s">
        <v>310</v>
      </c>
      <c r="C136" s="68" t="s">
        <v>1017</v>
      </c>
      <c r="D136" s="69" t="s">
        <v>5</v>
      </c>
      <c r="E136" s="69">
        <v>4</v>
      </c>
      <c r="F136" s="71">
        <v>16.131118667606994</v>
      </c>
      <c r="G136" s="92"/>
      <c r="H136" s="73">
        <f t="shared" si="4"/>
        <v>0</v>
      </c>
      <c r="I136" s="93">
        <f t="shared" si="5"/>
        <v>0</v>
      </c>
    </row>
    <row r="137" spans="1:9" s="22" customFormat="1" x14ac:dyDescent="0.25">
      <c r="A137" s="27" t="s">
        <v>311</v>
      </c>
      <c r="B137" s="28">
        <v>30</v>
      </c>
      <c r="C137" s="27" t="s">
        <v>312</v>
      </c>
      <c r="D137" s="28" t="s">
        <v>5</v>
      </c>
      <c r="E137" s="28"/>
      <c r="F137" s="85"/>
      <c r="G137" s="112"/>
      <c r="H137" s="3"/>
      <c r="I137" s="112"/>
    </row>
    <row r="138" spans="1:9" x14ac:dyDescent="0.25">
      <c r="A138" t="s">
        <v>313</v>
      </c>
      <c r="B138" s="5" t="s">
        <v>314</v>
      </c>
      <c r="C138" t="s">
        <v>315</v>
      </c>
      <c r="D138" s="5" t="s">
        <v>5</v>
      </c>
      <c r="E138" s="5">
        <v>4</v>
      </c>
      <c r="F138" s="11">
        <v>302.62704639999998</v>
      </c>
      <c r="G138" s="62"/>
      <c r="H138" s="15">
        <f t="shared" si="4"/>
        <v>0</v>
      </c>
      <c r="I138" s="112">
        <f t="shared" si="5"/>
        <v>0</v>
      </c>
    </row>
    <row r="139" spans="1:9" x14ac:dyDescent="0.25">
      <c r="A139" t="s">
        <v>316</v>
      </c>
      <c r="B139" s="5" t="s">
        <v>317</v>
      </c>
      <c r="C139" t="s">
        <v>318</v>
      </c>
      <c r="D139" s="5" t="s">
        <v>5</v>
      </c>
      <c r="E139" s="5">
        <v>4</v>
      </c>
      <c r="F139" s="11">
        <v>2011.1866603200006</v>
      </c>
      <c r="G139" s="62"/>
      <c r="H139" s="15">
        <f t="shared" si="4"/>
        <v>0</v>
      </c>
      <c r="I139" s="112">
        <f t="shared" si="5"/>
        <v>0</v>
      </c>
    </row>
    <row r="140" spans="1:9" x14ac:dyDescent="0.25">
      <c r="A140" t="s">
        <v>319</v>
      </c>
      <c r="B140" s="5" t="s">
        <v>320</v>
      </c>
      <c r="C140" t="s">
        <v>321</v>
      </c>
      <c r="D140" s="5" t="s">
        <v>5</v>
      </c>
      <c r="E140" s="5">
        <v>2</v>
      </c>
      <c r="F140" s="11">
        <v>150.3969075</v>
      </c>
      <c r="G140" s="62"/>
      <c r="H140" s="15">
        <f t="shared" si="4"/>
        <v>0</v>
      </c>
      <c r="I140" s="112">
        <f t="shared" si="5"/>
        <v>0</v>
      </c>
    </row>
    <row r="141" spans="1:9" ht="30" x14ac:dyDescent="0.25">
      <c r="A141" s="68" t="s">
        <v>322</v>
      </c>
      <c r="B141" s="69" t="s">
        <v>323</v>
      </c>
      <c r="C141" s="70" t="s">
        <v>324</v>
      </c>
      <c r="D141" s="69" t="s">
        <v>5</v>
      </c>
      <c r="E141" s="69">
        <v>4</v>
      </c>
      <c r="F141" s="71">
        <v>31.173527987999996</v>
      </c>
      <c r="G141" s="92"/>
      <c r="H141" s="73">
        <f t="shared" si="4"/>
        <v>0</v>
      </c>
      <c r="I141" s="93">
        <f t="shared" si="5"/>
        <v>0</v>
      </c>
    </row>
    <row r="142" spans="1:9" s="22" customFormat="1" x14ac:dyDescent="0.25">
      <c r="A142" s="27" t="s">
        <v>325</v>
      </c>
      <c r="B142" s="28">
        <v>31</v>
      </c>
      <c r="C142" s="27" t="s">
        <v>326</v>
      </c>
      <c r="D142" s="28" t="s">
        <v>5</v>
      </c>
      <c r="E142" s="28"/>
      <c r="F142" s="85"/>
      <c r="G142" s="112"/>
      <c r="H142" s="3"/>
      <c r="I142" s="112"/>
    </row>
    <row r="143" spans="1:9" x14ac:dyDescent="0.25">
      <c r="A143" t="s">
        <v>327</v>
      </c>
      <c r="B143" s="5" t="s">
        <v>328</v>
      </c>
      <c r="C143" t="s">
        <v>329</v>
      </c>
      <c r="D143" s="5" t="s">
        <v>5</v>
      </c>
      <c r="E143" s="5">
        <v>3</v>
      </c>
      <c r="F143" s="11">
        <v>180106.36</v>
      </c>
      <c r="G143" s="62"/>
      <c r="H143" s="15">
        <f t="shared" si="4"/>
        <v>0</v>
      </c>
      <c r="I143" s="112">
        <f t="shared" si="5"/>
        <v>0</v>
      </c>
    </row>
    <row r="144" spans="1:9" x14ac:dyDescent="0.25">
      <c r="A144" t="s">
        <v>330</v>
      </c>
      <c r="B144" s="5" t="s">
        <v>331</v>
      </c>
      <c r="C144" t="s">
        <v>332</v>
      </c>
      <c r="D144" s="5" t="s">
        <v>5</v>
      </c>
      <c r="E144" s="5">
        <v>3</v>
      </c>
      <c r="F144" s="11">
        <v>61003.199999999997</v>
      </c>
      <c r="G144" s="62"/>
      <c r="H144" s="15">
        <f t="shared" si="4"/>
        <v>0</v>
      </c>
      <c r="I144" s="112">
        <f t="shared" si="5"/>
        <v>0</v>
      </c>
    </row>
    <row r="145" spans="1:9" x14ac:dyDescent="0.25">
      <c r="A145" s="68" t="s">
        <v>333</v>
      </c>
      <c r="B145" s="69" t="s">
        <v>334</v>
      </c>
      <c r="C145" s="68" t="s">
        <v>335</v>
      </c>
      <c r="D145" s="69" t="s">
        <v>5</v>
      </c>
      <c r="E145" s="69">
        <v>3</v>
      </c>
      <c r="F145" s="71">
        <v>30099.19</v>
      </c>
      <c r="G145" s="92"/>
      <c r="H145" s="73">
        <f t="shared" si="4"/>
        <v>0</v>
      </c>
      <c r="I145" s="93">
        <f t="shared" si="5"/>
        <v>0</v>
      </c>
    </row>
    <row r="146" spans="1:9" s="22" customFormat="1" x14ac:dyDescent="0.25">
      <c r="A146" s="27" t="s">
        <v>336</v>
      </c>
      <c r="B146" s="28">
        <v>103</v>
      </c>
      <c r="C146" s="27" t="s">
        <v>326</v>
      </c>
      <c r="D146" s="28" t="s">
        <v>5</v>
      </c>
      <c r="E146" s="28"/>
      <c r="F146" s="85"/>
      <c r="G146" s="112"/>
      <c r="H146" s="3"/>
      <c r="I146" s="112"/>
    </row>
    <row r="147" spans="1:9" x14ac:dyDescent="0.25">
      <c r="A147" t="s">
        <v>337</v>
      </c>
      <c r="B147" s="5" t="s">
        <v>338</v>
      </c>
      <c r="C147" t="s">
        <v>339</v>
      </c>
      <c r="D147" s="5" t="s">
        <v>5</v>
      </c>
      <c r="E147" s="5">
        <v>2</v>
      </c>
      <c r="F147" s="11">
        <v>1359.9992816591996</v>
      </c>
      <c r="G147" s="62"/>
      <c r="H147" s="112">
        <f t="shared" si="4"/>
        <v>0</v>
      </c>
      <c r="I147" s="112">
        <f t="shared" si="5"/>
        <v>0</v>
      </c>
    </row>
    <row r="148" spans="1:9" x14ac:dyDescent="0.25">
      <c r="A148" t="s">
        <v>340</v>
      </c>
      <c r="B148" s="5" t="s">
        <v>341</v>
      </c>
      <c r="C148" t="s">
        <v>342</v>
      </c>
      <c r="D148" s="5" t="s">
        <v>5</v>
      </c>
      <c r="E148" s="5">
        <v>2</v>
      </c>
      <c r="F148" s="11">
        <v>1359.9992816591996</v>
      </c>
      <c r="G148" s="62"/>
      <c r="H148" s="112">
        <f t="shared" si="4"/>
        <v>0</v>
      </c>
      <c r="I148" s="112">
        <f t="shared" si="5"/>
        <v>0</v>
      </c>
    </row>
    <row r="149" spans="1:9" x14ac:dyDescent="0.25">
      <c r="A149" s="68" t="s">
        <v>343</v>
      </c>
      <c r="B149" s="69" t="s">
        <v>344</v>
      </c>
      <c r="C149" s="68" t="s">
        <v>345</v>
      </c>
      <c r="D149" s="69" t="s">
        <v>5</v>
      </c>
      <c r="E149" s="69">
        <v>2</v>
      </c>
      <c r="F149" s="71">
        <v>1359.9992816591996</v>
      </c>
      <c r="G149" s="92"/>
      <c r="H149" s="93">
        <f t="shared" si="4"/>
        <v>0</v>
      </c>
      <c r="I149" s="93">
        <f t="shared" si="5"/>
        <v>0</v>
      </c>
    </row>
    <row r="150" spans="1:9" s="22" customFormat="1" x14ac:dyDescent="0.25">
      <c r="A150" s="27" t="s">
        <v>346</v>
      </c>
      <c r="B150" s="28">
        <v>32</v>
      </c>
      <c r="C150" s="27" t="s">
        <v>346</v>
      </c>
      <c r="D150" s="28" t="s">
        <v>5</v>
      </c>
      <c r="E150" s="28"/>
      <c r="F150" s="85"/>
      <c r="G150" s="112"/>
      <c r="H150" s="112">
        <f t="shared" si="4"/>
        <v>0</v>
      </c>
      <c r="I150" s="112">
        <f t="shared" si="5"/>
        <v>0</v>
      </c>
    </row>
    <row r="151" spans="1:9" x14ac:dyDescent="0.25">
      <c r="A151" t="s">
        <v>347</v>
      </c>
      <c r="B151" s="5" t="s">
        <v>348</v>
      </c>
      <c r="C151" t="s">
        <v>349</v>
      </c>
      <c r="D151" s="5" t="s">
        <v>5</v>
      </c>
      <c r="E151" s="5">
        <v>1</v>
      </c>
      <c r="F151" s="11">
        <v>181133.75</v>
      </c>
      <c r="G151" s="62"/>
      <c r="H151" s="112">
        <f t="shared" si="4"/>
        <v>0</v>
      </c>
      <c r="I151" s="112">
        <f t="shared" si="5"/>
        <v>0</v>
      </c>
    </row>
    <row r="152" spans="1:9" x14ac:dyDescent="0.25">
      <c r="A152" t="s">
        <v>350</v>
      </c>
      <c r="B152" s="5" t="s">
        <v>351</v>
      </c>
      <c r="C152" t="s">
        <v>352</v>
      </c>
      <c r="D152" s="5" t="s">
        <v>5</v>
      </c>
      <c r="E152" s="5">
        <v>1</v>
      </c>
      <c r="F152" s="11">
        <v>60407.37</v>
      </c>
      <c r="G152" s="62"/>
      <c r="H152" s="112">
        <f t="shared" si="4"/>
        <v>0</v>
      </c>
      <c r="I152" s="112">
        <f t="shared" si="5"/>
        <v>0</v>
      </c>
    </row>
    <row r="153" spans="1:9" x14ac:dyDescent="0.25">
      <c r="A153" s="68" t="s">
        <v>353</v>
      </c>
      <c r="B153" s="69" t="s">
        <v>354</v>
      </c>
      <c r="C153" s="68" t="s">
        <v>355</v>
      </c>
      <c r="D153" s="69" t="s">
        <v>5</v>
      </c>
      <c r="E153" s="69">
        <v>1</v>
      </c>
      <c r="F153" s="71">
        <v>3027.2131147540986</v>
      </c>
      <c r="G153" s="92"/>
      <c r="H153" s="93">
        <f t="shared" si="4"/>
        <v>0</v>
      </c>
      <c r="I153" s="93">
        <f t="shared" si="5"/>
        <v>0</v>
      </c>
    </row>
    <row r="154" spans="1:9" s="22" customFormat="1" x14ac:dyDescent="0.25">
      <c r="A154" s="86" t="s">
        <v>356</v>
      </c>
      <c r="B154" s="87">
        <v>33</v>
      </c>
      <c r="C154" s="86" t="s">
        <v>357</v>
      </c>
      <c r="D154" s="87" t="s">
        <v>5</v>
      </c>
      <c r="E154" s="90">
        <v>24</v>
      </c>
      <c r="F154" s="91">
        <v>6114.4859099999994</v>
      </c>
      <c r="G154" s="92"/>
      <c r="H154" s="93">
        <f t="shared" si="4"/>
        <v>0</v>
      </c>
      <c r="I154" s="93">
        <f t="shared" si="5"/>
        <v>0</v>
      </c>
    </row>
    <row r="155" spans="1:9" s="22" customFormat="1" x14ac:dyDescent="0.25">
      <c r="A155" s="86" t="s">
        <v>1020</v>
      </c>
      <c r="B155" s="87">
        <v>110</v>
      </c>
      <c r="C155" s="86" t="s">
        <v>1021</v>
      </c>
      <c r="D155" s="87" t="s">
        <v>5</v>
      </c>
      <c r="E155" s="90">
        <v>5</v>
      </c>
      <c r="F155" s="143">
        <v>10</v>
      </c>
      <c r="G155" s="92"/>
      <c r="H155" s="93">
        <f>F155*E155*G155</f>
        <v>0</v>
      </c>
      <c r="I155" s="93">
        <f>H155*4</f>
        <v>0</v>
      </c>
    </row>
    <row r="156" spans="1:9" s="22" customFormat="1" x14ac:dyDescent="0.25">
      <c r="A156" s="86" t="s">
        <v>358</v>
      </c>
      <c r="B156" s="87">
        <v>34</v>
      </c>
      <c r="C156" s="86" t="s">
        <v>359</v>
      </c>
      <c r="D156" s="87" t="s">
        <v>5</v>
      </c>
      <c r="E156" s="90">
        <v>24</v>
      </c>
      <c r="F156" s="91">
        <v>535.01477435999993</v>
      </c>
      <c r="G156" s="92"/>
      <c r="H156" s="93">
        <f t="shared" si="4"/>
        <v>0</v>
      </c>
      <c r="I156" s="93">
        <f t="shared" si="5"/>
        <v>0</v>
      </c>
    </row>
    <row r="157" spans="1:9" s="22" customFormat="1" ht="30" customHeight="1" x14ac:dyDescent="0.25">
      <c r="A157" s="86" t="s">
        <v>360</v>
      </c>
      <c r="B157" s="87">
        <v>35</v>
      </c>
      <c r="C157" s="88" t="s">
        <v>361</v>
      </c>
      <c r="D157" s="87" t="s">
        <v>5</v>
      </c>
      <c r="E157" s="90">
        <v>2</v>
      </c>
      <c r="F157" s="91">
        <v>6063.5007760799999</v>
      </c>
      <c r="G157" s="92"/>
      <c r="H157" s="93">
        <f t="shared" si="4"/>
        <v>0</v>
      </c>
      <c r="I157" s="93">
        <f t="shared" si="5"/>
        <v>0</v>
      </c>
    </row>
    <row r="158" spans="1:9" x14ac:dyDescent="0.25">
      <c r="G158" s="51" t="s">
        <v>362</v>
      </c>
      <c r="H158" s="52">
        <f>SUM(H5:H157)</f>
        <v>0</v>
      </c>
      <c r="I158" s="52">
        <f>SUM(I5:I157)</f>
        <v>0</v>
      </c>
    </row>
    <row r="160" spans="1:9" x14ac:dyDescent="0.25">
      <c r="A160" s="16" t="s">
        <v>394</v>
      </c>
      <c r="B160" s="7"/>
      <c r="C160" s="6"/>
      <c r="D160" s="7"/>
      <c r="E160" s="7"/>
      <c r="F160" s="6"/>
      <c r="G160" s="6"/>
      <c r="H160" s="6"/>
      <c r="I160" s="6"/>
    </row>
    <row r="162" spans="1:9" s="115" customFormat="1" ht="30" customHeight="1" x14ac:dyDescent="0.25">
      <c r="A162" s="12" t="s">
        <v>0</v>
      </c>
      <c r="B162" s="14" t="s">
        <v>1</v>
      </c>
      <c r="C162" s="13" t="s">
        <v>2</v>
      </c>
      <c r="D162" s="14" t="s">
        <v>368</v>
      </c>
      <c r="E162" s="14" t="s">
        <v>367</v>
      </c>
      <c r="F162" s="13" t="s">
        <v>1010</v>
      </c>
      <c r="G162" s="13" t="s">
        <v>364</v>
      </c>
      <c r="H162" s="13" t="s">
        <v>365</v>
      </c>
      <c r="I162" s="13" t="s">
        <v>366</v>
      </c>
    </row>
    <row r="163" spans="1:9" ht="30" x14ac:dyDescent="0.25">
      <c r="A163" t="s">
        <v>370</v>
      </c>
      <c r="B163" s="5" t="s">
        <v>371</v>
      </c>
      <c r="C163" s="4" t="s">
        <v>372</v>
      </c>
      <c r="D163" s="5" t="s">
        <v>5</v>
      </c>
      <c r="E163" s="5">
        <v>365</v>
      </c>
      <c r="F163" s="10">
        <v>15940</v>
      </c>
      <c r="G163" s="62"/>
      <c r="H163" s="15">
        <f t="shared" ref="H163:H174" si="6">F163*E163*G163</f>
        <v>0</v>
      </c>
      <c r="I163" s="15">
        <f t="shared" ref="I163:I173" si="7">H163*4</f>
        <v>0</v>
      </c>
    </row>
    <row r="164" spans="1:9" x14ac:dyDescent="0.25">
      <c r="A164" t="s">
        <v>373</v>
      </c>
      <c r="B164" s="5" t="s">
        <v>374</v>
      </c>
      <c r="C164" t="s">
        <v>375</v>
      </c>
      <c r="D164" s="5" t="s">
        <v>5</v>
      </c>
      <c r="E164" s="5">
        <v>208</v>
      </c>
      <c r="F164" s="10">
        <v>72855</v>
      </c>
      <c r="G164" s="62"/>
      <c r="H164" s="15">
        <f t="shared" si="6"/>
        <v>0</v>
      </c>
      <c r="I164" s="15">
        <f t="shared" si="7"/>
        <v>0</v>
      </c>
    </row>
    <row r="165" spans="1:9" x14ac:dyDescent="0.25">
      <c r="A165" t="s">
        <v>376</v>
      </c>
      <c r="B165" s="5" t="s">
        <v>374</v>
      </c>
      <c r="C165" t="s">
        <v>377</v>
      </c>
      <c r="D165" s="5" t="s">
        <v>5</v>
      </c>
      <c r="E165" s="5">
        <v>156</v>
      </c>
      <c r="F165" s="10">
        <v>37978</v>
      </c>
      <c r="G165" s="62"/>
      <c r="H165" s="15">
        <f t="shared" si="6"/>
        <v>0</v>
      </c>
      <c r="I165" s="15">
        <f t="shared" si="7"/>
        <v>0</v>
      </c>
    </row>
    <row r="166" spans="1:9" ht="45" x14ac:dyDescent="0.25">
      <c r="A166" t="s">
        <v>378</v>
      </c>
      <c r="B166" s="5" t="s">
        <v>371</v>
      </c>
      <c r="C166" s="4" t="s">
        <v>379</v>
      </c>
      <c r="D166" s="5" t="s">
        <v>5</v>
      </c>
      <c r="E166" s="5">
        <v>156</v>
      </c>
      <c r="F166" s="10">
        <v>183049</v>
      </c>
      <c r="G166" s="62"/>
      <c r="H166" s="15">
        <f t="shared" si="6"/>
        <v>0</v>
      </c>
      <c r="I166" s="15">
        <f t="shared" si="7"/>
        <v>0</v>
      </c>
    </row>
    <row r="167" spans="1:9" ht="30" x14ac:dyDescent="0.25">
      <c r="A167" t="s">
        <v>380</v>
      </c>
      <c r="B167" s="5" t="s">
        <v>371</v>
      </c>
      <c r="C167" s="4" t="s">
        <v>381</v>
      </c>
      <c r="D167" s="5" t="s">
        <v>5</v>
      </c>
      <c r="E167" s="5">
        <v>159</v>
      </c>
      <c r="F167" s="10">
        <v>15000</v>
      </c>
      <c r="G167" s="62"/>
      <c r="H167" s="15">
        <f t="shared" si="6"/>
        <v>0</v>
      </c>
      <c r="I167" s="15">
        <f t="shared" si="7"/>
        <v>0</v>
      </c>
    </row>
    <row r="168" spans="1:9" ht="30" x14ac:dyDescent="0.25">
      <c r="A168" t="s">
        <v>1025</v>
      </c>
      <c r="B168" s="2" t="s">
        <v>371</v>
      </c>
      <c r="C168" s="4" t="s">
        <v>1026</v>
      </c>
      <c r="D168" s="5" t="s">
        <v>5</v>
      </c>
      <c r="E168" s="5">
        <v>365</v>
      </c>
      <c r="F168" s="10">
        <v>30000</v>
      </c>
      <c r="G168" s="62"/>
      <c r="H168" s="15">
        <f>F168*E168*G168</f>
        <v>0</v>
      </c>
      <c r="I168" s="15">
        <f>H168*4</f>
        <v>0</v>
      </c>
    </row>
    <row r="169" spans="1:9" ht="30" x14ac:dyDescent="0.25">
      <c r="A169" t="s">
        <v>382</v>
      </c>
      <c r="B169" s="5" t="s">
        <v>374</v>
      </c>
      <c r="C169" s="4" t="s">
        <v>383</v>
      </c>
      <c r="D169" s="5" t="s">
        <v>5</v>
      </c>
      <c r="E169" s="5">
        <v>100</v>
      </c>
      <c r="F169" s="10">
        <v>15873</v>
      </c>
      <c r="G169" s="62"/>
      <c r="H169" s="15">
        <f t="shared" si="6"/>
        <v>0</v>
      </c>
      <c r="I169" s="15">
        <f t="shared" si="7"/>
        <v>0</v>
      </c>
    </row>
    <row r="170" spans="1:9" ht="30" x14ac:dyDescent="0.25">
      <c r="A170" t="s">
        <v>1024</v>
      </c>
      <c r="B170" s="5" t="s">
        <v>371</v>
      </c>
      <c r="C170" s="4" t="s">
        <v>1027</v>
      </c>
      <c r="D170" s="5" t="s">
        <v>5</v>
      </c>
      <c r="E170" s="5">
        <v>40</v>
      </c>
      <c r="F170" s="142">
        <v>17805</v>
      </c>
      <c r="G170" s="62"/>
      <c r="H170" s="15">
        <f>F170*E170*G170</f>
        <v>0</v>
      </c>
      <c r="I170" s="15">
        <f t="shared" si="7"/>
        <v>0</v>
      </c>
    </row>
    <row r="171" spans="1:9" x14ac:dyDescent="0.25">
      <c r="A171" t="s">
        <v>384</v>
      </c>
      <c r="B171" s="5" t="s">
        <v>374</v>
      </c>
      <c r="C171" t="s">
        <v>385</v>
      </c>
      <c r="D171" s="5" t="s">
        <v>5</v>
      </c>
      <c r="E171" s="5">
        <v>208</v>
      </c>
      <c r="F171" s="10">
        <v>326229</v>
      </c>
      <c r="G171" s="62"/>
      <c r="H171" s="15">
        <f t="shared" si="6"/>
        <v>0</v>
      </c>
      <c r="I171" s="15">
        <f t="shared" si="7"/>
        <v>0</v>
      </c>
    </row>
    <row r="172" spans="1:9" x14ac:dyDescent="0.25">
      <c r="A172" t="s">
        <v>386</v>
      </c>
      <c r="B172" s="5" t="s">
        <v>374</v>
      </c>
      <c r="C172" t="s">
        <v>385</v>
      </c>
      <c r="D172" s="5" t="s">
        <v>5</v>
      </c>
      <c r="E172" s="5">
        <v>104</v>
      </c>
      <c r="F172" s="10">
        <v>41225</v>
      </c>
      <c r="G172" s="62"/>
      <c r="H172" s="15">
        <f t="shared" si="6"/>
        <v>0</v>
      </c>
      <c r="I172" s="15">
        <f t="shared" si="7"/>
        <v>0</v>
      </c>
    </row>
    <row r="173" spans="1:9" x14ac:dyDescent="0.25">
      <c r="A173" t="s">
        <v>387</v>
      </c>
      <c r="B173" s="5" t="s">
        <v>374</v>
      </c>
      <c r="C173" t="s">
        <v>385</v>
      </c>
      <c r="D173" s="5" t="s">
        <v>5</v>
      </c>
      <c r="E173" s="5">
        <v>156</v>
      </c>
      <c r="F173" s="10">
        <v>369746</v>
      </c>
      <c r="G173" s="62"/>
      <c r="H173" s="15">
        <f t="shared" si="6"/>
        <v>0</v>
      </c>
      <c r="I173" s="15">
        <f t="shared" si="7"/>
        <v>0</v>
      </c>
    </row>
    <row r="174" spans="1:9" x14ac:dyDescent="0.25">
      <c r="A174" t="s">
        <v>388</v>
      </c>
      <c r="B174" s="5" t="s">
        <v>374</v>
      </c>
      <c r="C174" t="s">
        <v>389</v>
      </c>
      <c r="D174" s="5" t="s">
        <v>5</v>
      </c>
      <c r="E174" s="5">
        <v>2</v>
      </c>
      <c r="F174" s="10">
        <v>7500</v>
      </c>
      <c r="G174" s="62"/>
      <c r="H174" s="15">
        <f t="shared" si="6"/>
        <v>0</v>
      </c>
      <c r="I174" s="15">
        <f>H174*4</f>
        <v>0</v>
      </c>
    </row>
    <row r="175" spans="1:9" x14ac:dyDescent="0.25">
      <c r="A175" s="68" t="s">
        <v>390</v>
      </c>
      <c r="B175" s="69" t="s">
        <v>374</v>
      </c>
      <c r="C175" s="68" t="s">
        <v>391</v>
      </c>
      <c r="D175" s="69" t="s">
        <v>5</v>
      </c>
      <c r="E175" s="69">
        <v>2</v>
      </c>
      <c r="F175" s="74">
        <v>7500</v>
      </c>
      <c r="G175" s="92"/>
      <c r="H175" s="73">
        <f>F175*E175*G175</f>
        <v>0</v>
      </c>
      <c r="I175" s="73">
        <f>H175*4</f>
        <v>0</v>
      </c>
    </row>
    <row r="176" spans="1:9" x14ac:dyDescent="0.25">
      <c r="G176" s="51" t="s">
        <v>362</v>
      </c>
      <c r="H176" s="52">
        <f>SUM(H163:H175)</f>
        <v>0</v>
      </c>
      <c r="I176" s="52">
        <f>SUM(I163:I175)</f>
        <v>0</v>
      </c>
    </row>
    <row r="177" spans="7:9" x14ac:dyDescent="0.25">
      <c r="G177" s="53" t="s">
        <v>392</v>
      </c>
      <c r="H177" s="54">
        <f>SUMIF($B$163:$B$175,"A",$H$163:$H$175)</f>
        <v>0</v>
      </c>
      <c r="I177" s="54">
        <f>H177*4</f>
        <v>0</v>
      </c>
    </row>
    <row r="178" spans="7:9" x14ac:dyDescent="0.25">
      <c r="G178" s="53" t="s">
        <v>393</v>
      </c>
      <c r="H178" s="54">
        <f>SUMIF($B$163:$B$175,"B",$H$163:$H$175)</f>
        <v>0</v>
      </c>
      <c r="I178" s="54">
        <f>H178*4</f>
        <v>0</v>
      </c>
    </row>
  </sheetData>
  <sheetProtection algorithmName="SHA-512" hashValue="FNxKufUKXGwZ/U+1UOIcysNEHQEfvUfdfpY41Bc1G488w8klQwzow28/FanUJIOnVcoiBdd2/fQ0/PeruQXBEA==" saltValue="JAjbUmZ7GWLNpd2Bqr6auQ==" spinCount="100000" sheet="1"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8156-B257-4A13-858C-6C900EED7834}">
  <sheetPr>
    <tabColor theme="5" tint="-0.249977111117893"/>
  </sheetPr>
  <dimension ref="A2:J229"/>
  <sheetViews>
    <sheetView tabSelected="1" topLeftCell="A202" zoomScale="70" zoomScaleNormal="70" workbookViewId="0">
      <selection activeCell="G207" sqref="G207:G224"/>
    </sheetView>
  </sheetViews>
  <sheetFormatPr defaultColWidth="9.140625" defaultRowHeight="15" x14ac:dyDescent="0.25"/>
  <cols>
    <col min="1" max="1" width="104.7109375" style="8" bestFit="1" customWidth="1"/>
    <col min="2" max="2" width="10.85546875" style="9" customWidth="1"/>
    <col min="3" max="3" width="255.7109375" style="8" bestFit="1" customWidth="1"/>
    <col min="4" max="5" width="11.5703125" style="9" customWidth="1"/>
    <col min="6" max="7" width="15.85546875" style="8" customWidth="1"/>
    <col min="8" max="9" width="25.7109375" style="8" customWidth="1"/>
    <col min="10" max="16384" width="9.140625" style="8"/>
  </cols>
  <sheetData>
    <row r="2" spans="1:9" s="22" customFormat="1" x14ac:dyDescent="0.25">
      <c r="A2" s="37" t="s">
        <v>883</v>
      </c>
      <c r="B2" s="38"/>
      <c r="C2" s="39"/>
      <c r="D2" s="38"/>
      <c r="E2" s="38"/>
      <c r="F2" s="39"/>
      <c r="G2" s="39"/>
      <c r="H2" s="39"/>
      <c r="I2" s="39"/>
    </row>
    <row r="4" spans="1:9" s="114" customFormat="1" ht="30" customHeight="1" x14ac:dyDescent="0.25">
      <c r="A4" s="12" t="s">
        <v>0</v>
      </c>
      <c r="B4" s="14" t="s">
        <v>1</v>
      </c>
      <c r="C4" s="13" t="s">
        <v>2</v>
      </c>
      <c r="D4" s="14" t="s">
        <v>368</v>
      </c>
      <c r="E4" s="14" t="s">
        <v>367</v>
      </c>
      <c r="F4" s="13" t="s">
        <v>881</v>
      </c>
      <c r="G4" s="13" t="s">
        <v>364</v>
      </c>
      <c r="H4" s="13" t="s">
        <v>365</v>
      </c>
      <c r="I4" s="13" t="s">
        <v>366</v>
      </c>
    </row>
    <row r="5" spans="1:9" s="22" customFormat="1" x14ac:dyDescent="0.25">
      <c r="A5" s="97" t="s">
        <v>405</v>
      </c>
      <c r="B5" s="98">
        <v>36</v>
      </c>
      <c r="C5" s="97" t="s">
        <v>406</v>
      </c>
      <c r="D5" s="98" t="s">
        <v>407</v>
      </c>
      <c r="E5" s="98"/>
      <c r="F5" s="99"/>
      <c r="G5" s="31"/>
      <c r="H5" s="100"/>
      <c r="I5" s="100"/>
    </row>
    <row r="6" spans="1:9" x14ac:dyDescent="0.25">
      <c r="A6" s="30" t="s">
        <v>408</v>
      </c>
      <c r="B6" s="29" t="s">
        <v>409</v>
      </c>
      <c r="C6" s="30" t="s">
        <v>410</v>
      </c>
      <c r="D6" s="29" t="s">
        <v>407</v>
      </c>
      <c r="E6" s="29">
        <v>1</v>
      </c>
      <c r="F6" s="36">
        <v>9</v>
      </c>
      <c r="G6" s="59"/>
      <c r="H6" s="31">
        <f t="shared" ref="H6:H68" si="0">G6*F6*E6</f>
        <v>0</v>
      </c>
      <c r="I6" s="31">
        <f>H6*4</f>
        <v>0</v>
      </c>
    </row>
    <row r="7" spans="1:9" x14ac:dyDescent="0.25">
      <c r="A7" s="30" t="s">
        <v>411</v>
      </c>
      <c r="B7" s="29" t="s">
        <v>412</v>
      </c>
      <c r="C7" s="30" t="s">
        <v>413</v>
      </c>
      <c r="D7" s="29" t="s">
        <v>407</v>
      </c>
      <c r="E7" s="29">
        <v>1</v>
      </c>
      <c r="F7" s="128">
        <v>9</v>
      </c>
      <c r="G7" s="59"/>
      <c r="H7" s="31">
        <f t="shared" si="0"/>
        <v>0</v>
      </c>
      <c r="I7" s="31">
        <f t="shared" ref="I7:I68" si="1">H7*4</f>
        <v>0</v>
      </c>
    </row>
    <row r="8" spans="1:9" x14ac:dyDescent="0.25">
      <c r="A8" s="30" t="s">
        <v>414</v>
      </c>
      <c r="B8" s="29" t="s">
        <v>415</v>
      </c>
      <c r="C8" s="30" t="s">
        <v>416</v>
      </c>
      <c r="D8" s="29" t="s">
        <v>407</v>
      </c>
      <c r="E8" s="29">
        <v>1</v>
      </c>
      <c r="F8" s="128">
        <v>9</v>
      </c>
      <c r="G8" s="59"/>
      <c r="H8" s="31">
        <f t="shared" si="0"/>
        <v>0</v>
      </c>
      <c r="I8" s="31">
        <f t="shared" si="1"/>
        <v>0</v>
      </c>
    </row>
    <row r="9" spans="1:9" x14ac:dyDescent="0.25">
      <c r="A9" s="30" t="s">
        <v>417</v>
      </c>
      <c r="B9" s="29" t="s">
        <v>418</v>
      </c>
      <c r="C9" s="30" t="s">
        <v>419</v>
      </c>
      <c r="D9" s="29" t="s">
        <v>407</v>
      </c>
      <c r="E9" s="29">
        <v>1</v>
      </c>
      <c r="F9" s="128">
        <v>9</v>
      </c>
      <c r="G9" s="59"/>
      <c r="H9" s="31">
        <f t="shared" si="0"/>
        <v>0</v>
      </c>
      <c r="I9" s="31">
        <f t="shared" si="1"/>
        <v>0</v>
      </c>
    </row>
    <row r="10" spans="1:9" x14ac:dyDescent="0.25">
      <c r="A10" s="30" t="s">
        <v>420</v>
      </c>
      <c r="B10" s="29" t="s">
        <v>421</v>
      </c>
      <c r="C10" s="30" t="s">
        <v>422</v>
      </c>
      <c r="D10" s="29" t="s">
        <v>407</v>
      </c>
      <c r="E10" s="29">
        <v>1</v>
      </c>
      <c r="F10" s="128">
        <v>9</v>
      </c>
      <c r="G10" s="59"/>
      <c r="H10" s="31">
        <f t="shared" si="0"/>
        <v>0</v>
      </c>
      <c r="I10" s="31">
        <f t="shared" si="1"/>
        <v>0</v>
      </c>
    </row>
    <row r="11" spans="1:9" x14ac:dyDescent="0.25">
      <c r="A11" s="75" t="s">
        <v>423</v>
      </c>
      <c r="B11" s="76" t="s">
        <v>424</v>
      </c>
      <c r="C11" s="75" t="s">
        <v>425</v>
      </c>
      <c r="D11" s="76" t="s">
        <v>407</v>
      </c>
      <c r="E11" s="76">
        <v>1</v>
      </c>
      <c r="F11" s="77">
        <v>9</v>
      </c>
      <c r="G11" s="78"/>
      <c r="H11" s="79">
        <f t="shared" si="0"/>
        <v>0</v>
      </c>
      <c r="I11" s="79">
        <f t="shared" si="1"/>
        <v>0</v>
      </c>
    </row>
    <row r="12" spans="1:9" s="22" customFormat="1" x14ac:dyDescent="0.25">
      <c r="A12" s="97" t="s">
        <v>426</v>
      </c>
      <c r="B12" s="98">
        <v>37</v>
      </c>
      <c r="C12" s="97" t="s">
        <v>427</v>
      </c>
      <c r="D12" s="98" t="s">
        <v>407</v>
      </c>
      <c r="E12" s="98"/>
      <c r="F12" s="99"/>
      <c r="G12" s="31"/>
      <c r="H12" s="100"/>
      <c r="I12" s="31"/>
    </row>
    <row r="13" spans="1:9" x14ac:dyDescent="0.25">
      <c r="A13" s="30" t="s">
        <v>428</v>
      </c>
      <c r="B13" s="29" t="s">
        <v>429</v>
      </c>
      <c r="C13" s="30" t="s">
        <v>430</v>
      </c>
      <c r="D13" s="29" t="s">
        <v>407</v>
      </c>
      <c r="E13" s="29">
        <v>1</v>
      </c>
      <c r="F13" s="36">
        <v>3</v>
      </c>
      <c r="G13" s="59"/>
      <c r="H13" s="31">
        <f t="shared" si="0"/>
        <v>0</v>
      </c>
      <c r="I13" s="31">
        <f t="shared" si="1"/>
        <v>0</v>
      </c>
    </row>
    <row r="14" spans="1:9" x14ac:dyDescent="0.25">
      <c r="A14" s="30" t="s">
        <v>428</v>
      </c>
      <c r="B14" s="29" t="s">
        <v>431</v>
      </c>
      <c r="C14" s="30" t="s">
        <v>432</v>
      </c>
      <c r="D14" s="29" t="s">
        <v>407</v>
      </c>
      <c r="E14" s="29">
        <v>1</v>
      </c>
      <c r="F14" s="128">
        <v>3</v>
      </c>
      <c r="G14" s="59"/>
      <c r="H14" s="31">
        <f t="shared" si="0"/>
        <v>0</v>
      </c>
      <c r="I14" s="31">
        <f t="shared" si="1"/>
        <v>0</v>
      </c>
    </row>
    <row r="15" spans="1:9" x14ac:dyDescent="0.25">
      <c r="A15" s="30" t="s">
        <v>428</v>
      </c>
      <c r="B15" s="29" t="s">
        <v>433</v>
      </c>
      <c r="C15" s="30" t="s">
        <v>434</v>
      </c>
      <c r="D15" s="29" t="s">
        <v>407</v>
      </c>
      <c r="E15" s="29">
        <v>1</v>
      </c>
      <c r="F15" s="128">
        <v>3</v>
      </c>
      <c r="G15" s="59"/>
      <c r="H15" s="31">
        <f t="shared" si="0"/>
        <v>0</v>
      </c>
      <c r="I15" s="31">
        <f t="shared" si="1"/>
        <v>0</v>
      </c>
    </row>
    <row r="16" spans="1:9" x14ac:dyDescent="0.25">
      <c r="A16" s="30" t="s">
        <v>428</v>
      </c>
      <c r="B16" s="29" t="s">
        <v>435</v>
      </c>
      <c r="C16" s="30" t="s">
        <v>436</v>
      </c>
      <c r="D16" s="29" t="s">
        <v>407</v>
      </c>
      <c r="E16" s="29">
        <v>1</v>
      </c>
      <c r="F16" s="128">
        <v>3</v>
      </c>
      <c r="G16" s="59"/>
      <c r="H16" s="31">
        <f t="shared" si="0"/>
        <v>0</v>
      </c>
      <c r="I16" s="31">
        <f t="shared" si="1"/>
        <v>0</v>
      </c>
    </row>
    <row r="17" spans="1:9" x14ac:dyDescent="0.25">
      <c r="A17" s="30" t="s">
        <v>428</v>
      </c>
      <c r="B17" s="29" t="s">
        <v>437</v>
      </c>
      <c r="C17" s="30" t="s">
        <v>438</v>
      </c>
      <c r="D17" s="29" t="s">
        <v>407</v>
      </c>
      <c r="E17" s="29">
        <v>1</v>
      </c>
      <c r="F17" s="128">
        <v>3</v>
      </c>
      <c r="G17" s="59"/>
      <c r="H17" s="31">
        <f t="shared" si="0"/>
        <v>0</v>
      </c>
      <c r="I17" s="31">
        <f t="shared" si="1"/>
        <v>0</v>
      </c>
    </row>
    <row r="18" spans="1:9" x14ac:dyDescent="0.25">
      <c r="A18" s="30" t="s">
        <v>428</v>
      </c>
      <c r="B18" s="29" t="s">
        <v>439</v>
      </c>
      <c r="C18" s="30" t="s">
        <v>440</v>
      </c>
      <c r="D18" s="29" t="s">
        <v>407</v>
      </c>
      <c r="E18" s="29">
        <v>1</v>
      </c>
      <c r="F18" s="128">
        <v>3</v>
      </c>
      <c r="G18" s="59"/>
      <c r="H18" s="31">
        <f t="shared" si="0"/>
        <v>0</v>
      </c>
      <c r="I18" s="31">
        <f t="shared" si="1"/>
        <v>0</v>
      </c>
    </row>
    <row r="19" spans="1:9" x14ac:dyDescent="0.25">
      <c r="A19" s="75" t="s">
        <v>428</v>
      </c>
      <c r="B19" s="76" t="s">
        <v>441</v>
      </c>
      <c r="C19" s="75" t="s">
        <v>442</v>
      </c>
      <c r="D19" s="76" t="s">
        <v>407</v>
      </c>
      <c r="E19" s="76">
        <v>1</v>
      </c>
      <c r="F19" s="77">
        <v>3</v>
      </c>
      <c r="G19" s="78"/>
      <c r="H19" s="79">
        <f t="shared" si="0"/>
        <v>0</v>
      </c>
      <c r="I19" s="79">
        <f t="shared" si="1"/>
        <v>0</v>
      </c>
    </row>
    <row r="20" spans="1:9" s="22" customFormat="1" x14ac:dyDescent="0.25">
      <c r="A20" s="97" t="s">
        <v>443</v>
      </c>
      <c r="B20" s="98">
        <v>101</v>
      </c>
      <c r="C20" s="97" t="s">
        <v>444</v>
      </c>
      <c r="D20" s="98" t="s">
        <v>407</v>
      </c>
      <c r="E20" s="98"/>
      <c r="F20" s="99"/>
      <c r="G20" s="31"/>
      <c r="H20" s="100"/>
      <c r="I20" s="31"/>
    </row>
    <row r="21" spans="1:9" x14ac:dyDescent="0.25">
      <c r="A21" s="30" t="s">
        <v>445</v>
      </c>
      <c r="B21" s="29" t="s">
        <v>301</v>
      </c>
      <c r="C21" s="30" t="s">
        <v>446</v>
      </c>
      <c r="D21" s="29" t="s">
        <v>407</v>
      </c>
      <c r="E21" s="29">
        <v>1</v>
      </c>
      <c r="F21" s="36">
        <v>2</v>
      </c>
      <c r="G21" s="59"/>
      <c r="H21" s="31">
        <f t="shared" si="0"/>
        <v>0</v>
      </c>
      <c r="I21" s="31">
        <f t="shared" si="1"/>
        <v>0</v>
      </c>
    </row>
    <row r="22" spans="1:9" x14ac:dyDescent="0.25">
      <c r="A22" s="30" t="s">
        <v>447</v>
      </c>
      <c r="B22" s="29" t="s">
        <v>448</v>
      </c>
      <c r="C22" s="30" t="s">
        <v>449</v>
      </c>
      <c r="D22" s="29" t="s">
        <v>407</v>
      </c>
      <c r="E22" s="29">
        <v>1</v>
      </c>
      <c r="F22" s="128">
        <v>2</v>
      </c>
      <c r="G22" s="59"/>
      <c r="H22" s="31">
        <f t="shared" si="0"/>
        <v>0</v>
      </c>
      <c r="I22" s="31">
        <f t="shared" si="1"/>
        <v>0</v>
      </c>
    </row>
    <row r="23" spans="1:9" x14ac:dyDescent="0.25">
      <c r="A23" s="30" t="s">
        <v>450</v>
      </c>
      <c r="B23" s="29" t="s">
        <v>304</v>
      </c>
      <c r="C23" s="30" t="s">
        <v>451</v>
      </c>
      <c r="D23" s="29" t="s">
        <v>407</v>
      </c>
      <c r="E23" s="29">
        <v>1</v>
      </c>
      <c r="F23" s="128">
        <v>2</v>
      </c>
      <c r="G23" s="59"/>
      <c r="H23" s="31">
        <f t="shared" si="0"/>
        <v>0</v>
      </c>
      <c r="I23" s="31">
        <f t="shared" si="1"/>
        <v>0</v>
      </c>
    </row>
    <row r="24" spans="1:9" x14ac:dyDescent="0.25">
      <c r="A24" s="30" t="s">
        <v>452</v>
      </c>
      <c r="B24" s="29" t="s">
        <v>453</v>
      </c>
      <c r="C24" s="30" t="s">
        <v>454</v>
      </c>
      <c r="D24" s="29" t="s">
        <v>407</v>
      </c>
      <c r="E24" s="29">
        <v>1</v>
      </c>
      <c r="F24" s="128">
        <v>2</v>
      </c>
      <c r="G24" s="59"/>
      <c r="H24" s="31">
        <f t="shared" si="0"/>
        <v>0</v>
      </c>
      <c r="I24" s="31">
        <f t="shared" si="1"/>
        <v>0</v>
      </c>
    </row>
    <row r="25" spans="1:9" x14ac:dyDescent="0.25">
      <c r="A25" s="30" t="s">
        <v>455</v>
      </c>
      <c r="B25" s="29" t="s">
        <v>456</v>
      </c>
      <c r="C25" s="30" t="s">
        <v>457</v>
      </c>
      <c r="D25" s="29" t="s">
        <v>407</v>
      </c>
      <c r="E25" s="29">
        <v>1</v>
      </c>
      <c r="F25" s="128">
        <v>2</v>
      </c>
      <c r="G25" s="59"/>
      <c r="H25" s="31">
        <f t="shared" si="0"/>
        <v>0</v>
      </c>
      <c r="I25" s="31">
        <f t="shared" si="1"/>
        <v>0</v>
      </c>
    </row>
    <row r="26" spans="1:9" x14ac:dyDescent="0.25">
      <c r="A26" s="30" t="s">
        <v>458</v>
      </c>
      <c r="B26" s="29" t="s">
        <v>459</v>
      </c>
      <c r="C26" s="30" t="s">
        <v>460</v>
      </c>
      <c r="D26" s="29" t="s">
        <v>407</v>
      </c>
      <c r="E26" s="29">
        <v>1</v>
      </c>
      <c r="F26" s="128">
        <v>2</v>
      </c>
      <c r="G26" s="59"/>
      <c r="H26" s="31">
        <f t="shared" si="0"/>
        <v>0</v>
      </c>
      <c r="I26" s="31">
        <f t="shared" si="1"/>
        <v>0</v>
      </c>
    </row>
    <row r="27" spans="1:9" x14ac:dyDescent="0.25">
      <c r="A27" s="30" t="s">
        <v>445</v>
      </c>
      <c r="B27" s="29" t="s">
        <v>461</v>
      </c>
      <c r="C27" s="30" t="s">
        <v>462</v>
      </c>
      <c r="D27" s="29" t="s">
        <v>407</v>
      </c>
      <c r="E27" s="29">
        <v>1</v>
      </c>
      <c r="F27" s="128">
        <v>2</v>
      </c>
      <c r="G27" s="59"/>
      <c r="H27" s="31">
        <f t="shared" si="0"/>
        <v>0</v>
      </c>
      <c r="I27" s="31">
        <f t="shared" si="1"/>
        <v>0</v>
      </c>
    </row>
    <row r="28" spans="1:9" x14ac:dyDescent="0.25">
      <c r="A28" s="30" t="s">
        <v>447</v>
      </c>
      <c r="B28" s="29" t="s">
        <v>463</v>
      </c>
      <c r="C28" s="30" t="s">
        <v>464</v>
      </c>
      <c r="D28" s="29" t="s">
        <v>407</v>
      </c>
      <c r="E28" s="29">
        <v>1</v>
      </c>
      <c r="F28" s="128">
        <v>2</v>
      </c>
      <c r="G28" s="59"/>
      <c r="H28" s="31">
        <f t="shared" si="0"/>
        <v>0</v>
      </c>
      <c r="I28" s="31">
        <f t="shared" si="1"/>
        <v>0</v>
      </c>
    </row>
    <row r="29" spans="1:9" x14ac:dyDescent="0.25">
      <c r="A29" s="30" t="s">
        <v>450</v>
      </c>
      <c r="B29" s="29" t="s">
        <v>465</v>
      </c>
      <c r="C29" s="30" t="s">
        <v>466</v>
      </c>
      <c r="D29" s="29" t="s">
        <v>407</v>
      </c>
      <c r="E29" s="29">
        <v>1</v>
      </c>
      <c r="F29" s="128">
        <v>2</v>
      </c>
      <c r="G29" s="59"/>
      <c r="H29" s="31">
        <f t="shared" si="0"/>
        <v>0</v>
      </c>
      <c r="I29" s="31">
        <f t="shared" si="1"/>
        <v>0</v>
      </c>
    </row>
    <row r="30" spans="1:9" x14ac:dyDescent="0.25">
      <c r="A30" s="30" t="s">
        <v>452</v>
      </c>
      <c r="B30" s="29" t="s">
        <v>467</v>
      </c>
      <c r="C30" s="30" t="s">
        <v>468</v>
      </c>
      <c r="D30" s="29" t="s">
        <v>407</v>
      </c>
      <c r="E30" s="29">
        <v>1</v>
      </c>
      <c r="F30" s="128">
        <v>2</v>
      </c>
      <c r="G30" s="59"/>
      <c r="H30" s="31">
        <f t="shared" si="0"/>
        <v>0</v>
      </c>
      <c r="I30" s="31">
        <f t="shared" si="1"/>
        <v>0</v>
      </c>
    </row>
    <row r="31" spans="1:9" x14ac:dyDescent="0.25">
      <c r="A31" s="30" t="s">
        <v>455</v>
      </c>
      <c r="B31" s="29" t="s">
        <v>469</v>
      </c>
      <c r="C31" s="30" t="s">
        <v>470</v>
      </c>
      <c r="D31" s="29" t="s">
        <v>407</v>
      </c>
      <c r="E31" s="29">
        <v>1</v>
      </c>
      <c r="F31" s="128">
        <v>2</v>
      </c>
      <c r="G31" s="59"/>
      <c r="H31" s="31">
        <f t="shared" si="0"/>
        <v>0</v>
      </c>
      <c r="I31" s="31">
        <f t="shared" si="1"/>
        <v>0</v>
      </c>
    </row>
    <row r="32" spans="1:9" x14ac:dyDescent="0.25">
      <c r="A32" s="75" t="s">
        <v>458</v>
      </c>
      <c r="B32" s="76" t="s">
        <v>471</v>
      </c>
      <c r="C32" s="75" t="s">
        <v>472</v>
      </c>
      <c r="D32" s="76" t="s">
        <v>407</v>
      </c>
      <c r="E32" s="76">
        <v>1</v>
      </c>
      <c r="F32" s="77">
        <v>2</v>
      </c>
      <c r="G32" s="78"/>
      <c r="H32" s="79">
        <f t="shared" si="0"/>
        <v>0</v>
      </c>
      <c r="I32" s="79">
        <f t="shared" si="1"/>
        <v>0</v>
      </c>
    </row>
    <row r="33" spans="1:9" s="22" customFormat="1" x14ac:dyDescent="0.25">
      <c r="A33" s="97" t="s">
        <v>473</v>
      </c>
      <c r="B33" s="98">
        <v>38</v>
      </c>
      <c r="C33" s="97" t="s">
        <v>474</v>
      </c>
      <c r="D33" s="133" t="s">
        <v>407</v>
      </c>
      <c r="E33" s="5"/>
      <c r="F33" s="125"/>
      <c r="G33" s="31"/>
      <c r="H33" s="31"/>
      <c r="I33" s="31"/>
    </row>
    <row r="34" spans="1:9" x14ac:dyDescent="0.25">
      <c r="A34" s="30" t="s">
        <v>475</v>
      </c>
      <c r="B34" s="29" t="s">
        <v>476</v>
      </c>
      <c r="C34" s="30" t="s">
        <v>477</v>
      </c>
      <c r="D34" s="134" t="s">
        <v>407</v>
      </c>
      <c r="E34" s="5">
        <v>1</v>
      </c>
      <c r="F34" s="139">
        <v>5</v>
      </c>
      <c r="G34" s="59"/>
      <c r="H34" s="31">
        <f t="shared" si="0"/>
        <v>0</v>
      </c>
      <c r="I34" s="31">
        <f t="shared" si="1"/>
        <v>0</v>
      </c>
    </row>
    <row r="35" spans="1:9" x14ac:dyDescent="0.25">
      <c r="A35" s="30" t="s">
        <v>478</v>
      </c>
      <c r="B35" s="29" t="s">
        <v>479</v>
      </c>
      <c r="C35" s="30" t="s">
        <v>480</v>
      </c>
      <c r="D35" s="134" t="s">
        <v>407</v>
      </c>
      <c r="E35" s="5">
        <v>1</v>
      </c>
      <c r="F35" s="139">
        <v>5</v>
      </c>
      <c r="G35" s="59"/>
      <c r="H35" s="31">
        <f t="shared" si="0"/>
        <v>0</v>
      </c>
      <c r="I35" s="31">
        <f t="shared" si="1"/>
        <v>0</v>
      </c>
    </row>
    <row r="36" spans="1:9" x14ac:dyDescent="0.25">
      <c r="A36" s="30" t="s">
        <v>481</v>
      </c>
      <c r="B36" s="29" t="s">
        <v>482</v>
      </c>
      <c r="C36" s="30" t="s">
        <v>483</v>
      </c>
      <c r="D36" s="134" t="s">
        <v>407</v>
      </c>
      <c r="E36" s="5">
        <v>1</v>
      </c>
      <c r="F36" s="139">
        <v>5</v>
      </c>
      <c r="G36" s="59"/>
      <c r="H36" s="31">
        <f t="shared" si="0"/>
        <v>0</v>
      </c>
      <c r="I36" s="31">
        <f t="shared" si="1"/>
        <v>0</v>
      </c>
    </row>
    <row r="37" spans="1:9" x14ac:dyDescent="0.25">
      <c r="A37" s="30" t="s">
        <v>484</v>
      </c>
      <c r="B37" s="29" t="s">
        <v>485</v>
      </c>
      <c r="C37" s="30" t="s">
        <v>486</v>
      </c>
      <c r="D37" s="134" t="s">
        <v>407</v>
      </c>
      <c r="E37" s="5">
        <v>1</v>
      </c>
      <c r="F37" s="139">
        <v>5</v>
      </c>
      <c r="G37" s="59"/>
      <c r="H37" s="31">
        <f t="shared" si="0"/>
        <v>0</v>
      </c>
      <c r="I37" s="31">
        <f t="shared" si="1"/>
        <v>0</v>
      </c>
    </row>
    <row r="38" spans="1:9" x14ac:dyDescent="0.25">
      <c r="A38" s="30" t="s">
        <v>487</v>
      </c>
      <c r="B38" s="29" t="s">
        <v>488</v>
      </c>
      <c r="C38" s="30" t="s">
        <v>489</v>
      </c>
      <c r="D38" s="134" t="s">
        <v>407</v>
      </c>
      <c r="E38" s="5">
        <v>1</v>
      </c>
      <c r="F38" s="139">
        <v>5</v>
      </c>
      <c r="G38" s="59"/>
      <c r="H38" s="31">
        <f t="shared" si="0"/>
        <v>0</v>
      </c>
      <c r="I38" s="31">
        <f t="shared" si="1"/>
        <v>0</v>
      </c>
    </row>
    <row r="39" spans="1:9" x14ac:dyDescent="0.25">
      <c r="A39" s="30" t="s">
        <v>490</v>
      </c>
      <c r="B39" s="29" t="s">
        <v>491</v>
      </c>
      <c r="C39" s="30" t="s">
        <v>492</v>
      </c>
      <c r="D39" s="134" t="s">
        <v>407</v>
      </c>
      <c r="E39" s="5">
        <v>1</v>
      </c>
      <c r="F39" s="139">
        <v>5</v>
      </c>
      <c r="G39" s="59"/>
      <c r="H39" s="31">
        <f t="shared" si="0"/>
        <v>0</v>
      </c>
      <c r="I39" s="31">
        <f t="shared" si="1"/>
        <v>0</v>
      </c>
    </row>
    <row r="40" spans="1:9" x14ac:dyDescent="0.25">
      <c r="A40" s="30" t="s">
        <v>493</v>
      </c>
      <c r="B40" s="29" t="s">
        <v>494</v>
      </c>
      <c r="C40" s="30" t="s">
        <v>495</v>
      </c>
      <c r="D40" s="134" t="s">
        <v>407</v>
      </c>
      <c r="E40" s="5">
        <v>1</v>
      </c>
      <c r="F40" s="139">
        <v>5</v>
      </c>
      <c r="G40" s="59"/>
      <c r="H40" s="31">
        <f t="shared" si="0"/>
        <v>0</v>
      </c>
      <c r="I40" s="31">
        <f t="shared" si="1"/>
        <v>0</v>
      </c>
    </row>
    <row r="41" spans="1:9" x14ac:dyDescent="0.25">
      <c r="A41" s="30" t="s">
        <v>496</v>
      </c>
      <c r="B41" s="29" t="s">
        <v>497</v>
      </c>
      <c r="C41" s="30" t="s">
        <v>498</v>
      </c>
      <c r="D41" s="134" t="s">
        <v>407</v>
      </c>
      <c r="E41" s="5">
        <v>1</v>
      </c>
      <c r="F41" s="139">
        <v>5</v>
      </c>
      <c r="G41" s="59"/>
      <c r="H41" s="31">
        <f t="shared" si="0"/>
        <v>0</v>
      </c>
      <c r="I41" s="31">
        <f t="shared" si="1"/>
        <v>0</v>
      </c>
    </row>
    <row r="42" spans="1:9" x14ac:dyDescent="0.25">
      <c r="A42" s="30" t="s">
        <v>499</v>
      </c>
      <c r="B42" s="29" t="s">
        <v>500</v>
      </c>
      <c r="C42" s="30" t="s">
        <v>501</v>
      </c>
      <c r="D42" s="134" t="s">
        <v>407</v>
      </c>
      <c r="E42" s="5">
        <v>1</v>
      </c>
      <c r="F42" s="139">
        <v>5</v>
      </c>
      <c r="G42" s="59"/>
      <c r="H42" s="31">
        <f t="shared" si="0"/>
        <v>0</v>
      </c>
      <c r="I42" s="31">
        <f t="shared" si="1"/>
        <v>0</v>
      </c>
    </row>
    <row r="43" spans="1:9" x14ac:dyDescent="0.25">
      <c r="A43" s="30" t="s">
        <v>475</v>
      </c>
      <c r="B43" s="29" t="s">
        <v>502</v>
      </c>
      <c r="C43" s="30" t="s">
        <v>503</v>
      </c>
      <c r="D43" s="134" t="s">
        <v>407</v>
      </c>
      <c r="E43" s="5">
        <v>1</v>
      </c>
      <c r="F43" s="139">
        <v>5</v>
      </c>
      <c r="G43" s="59"/>
      <c r="H43" s="31">
        <f t="shared" si="0"/>
        <v>0</v>
      </c>
      <c r="I43" s="31">
        <f t="shared" si="1"/>
        <v>0</v>
      </c>
    </row>
    <row r="44" spans="1:9" x14ac:dyDescent="0.25">
      <c r="A44" s="30" t="s">
        <v>478</v>
      </c>
      <c r="B44" s="29" t="s">
        <v>504</v>
      </c>
      <c r="C44" s="30" t="s">
        <v>505</v>
      </c>
      <c r="D44" s="134" t="s">
        <v>407</v>
      </c>
      <c r="E44" s="5">
        <v>1</v>
      </c>
      <c r="F44" s="139">
        <v>5</v>
      </c>
      <c r="G44" s="59"/>
      <c r="H44" s="31">
        <f t="shared" si="0"/>
        <v>0</v>
      </c>
      <c r="I44" s="31">
        <f t="shared" si="1"/>
        <v>0</v>
      </c>
    </row>
    <row r="45" spans="1:9" x14ac:dyDescent="0.25">
      <c r="A45" s="30" t="s">
        <v>481</v>
      </c>
      <c r="B45" s="29" t="s">
        <v>506</v>
      </c>
      <c r="C45" s="30" t="s">
        <v>507</v>
      </c>
      <c r="D45" s="134" t="s">
        <v>407</v>
      </c>
      <c r="E45" s="5">
        <v>1</v>
      </c>
      <c r="F45" s="139">
        <v>5</v>
      </c>
      <c r="G45" s="59"/>
      <c r="H45" s="31">
        <f t="shared" si="0"/>
        <v>0</v>
      </c>
      <c r="I45" s="31">
        <f t="shared" si="1"/>
        <v>0</v>
      </c>
    </row>
    <row r="46" spans="1:9" x14ac:dyDescent="0.25">
      <c r="A46" s="30" t="s">
        <v>484</v>
      </c>
      <c r="B46" s="29" t="s">
        <v>508</v>
      </c>
      <c r="C46" s="30" t="s">
        <v>509</v>
      </c>
      <c r="D46" s="134" t="s">
        <v>407</v>
      </c>
      <c r="E46" s="5">
        <v>1</v>
      </c>
      <c r="F46" s="139">
        <v>5</v>
      </c>
      <c r="G46" s="59"/>
      <c r="H46" s="31">
        <f t="shared" si="0"/>
        <v>0</v>
      </c>
      <c r="I46" s="31">
        <f t="shared" si="1"/>
        <v>0</v>
      </c>
    </row>
    <row r="47" spans="1:9" x14ac:dyDescent="0.25">
      <c r="A47" s="30" t="s">
        <v>510</v>
      </c>
      <c r="B47" s="29" t="s">
        <v>511</v>
      </c>
      <c r="C47" s="30" t="s">
        <v>512</v>
      </c>
      <c r="D47" s="134" t="s">
        <v>407</v>
      </c>
      <c r="E47" s="5">
        <v>1</v>
      </c>
      <c r="F47" s="139">
        <v>5</v>
      </c>
      <c r="G47" s="59"/>
      <c r="H47" s="31">
        <f t="shared" si="0"/>
        <v>0</v>
      </c>
      <c r="I47" s="31">
        <f t="shared" si="1"/>
        <v>0</v>
      </c>
    </row>
    <row r="48" spans="1:9" x14ac:dyDescent="0.25">
      <c r="A48" s="30" t="s">
        <v>513</v>
      </c>
      <c r="B48" s="29" t="s">
        <v>514</v>
      </c>
      <c r="C48" s="30" t="s">
        <v>515</v>
      </c>
      <c r="D48" s="134" t="s">
        <v>407</v>
      </c>
      <c r="E48" s="5">
        <v>1</v>
      </c>
      <c r="F48" s="139">
        <v>5</v>
      </c>
      <c r="G48" s="59"/>
      <c r="H48" s="31">
        <f t="shared" si="0"/>
        <v>0</v>
      </c>
      <c r="I48" s="31">
        <f t="shared" si="1"/>
        <v>0</v>
      </c>
    </row>
    <row r="49" spans="1:9" x14ac:dyDescent="0.25">
      <c r="A49" s="30" t="s">
        <v>516</v>
      </c>
      <c r="B49" s="29" t="s">
        <v>517</v>
      </c>
      <c r="C49" s="30" t="s">
        <v>518</v>
      </c>
      <c r="D49" s="134" t="s">
        <v>407</v>
      </c>
      <c r="E49" s="5">
        <v>1</v>
      </c>
      <c r="F49" s="139">
        <v>5</v>
      </c>
      <c r="G49" s="59"/>
      <c r="H49" s="31">
        <f t="shared" si="0"/>
        <v>0</v>
      </c>
      <c r="I49" s="31">
        <f t="shared" si="1"/>
        <v>0</v>
      </c>
    </row>
    <row r="50" spans="1:9" x14ac:dyDescent="0.25">
      <c r="A50" s="30" t="s">
        <v>519</v>
      </c>
      <c r="B50" s="29" t="s">
        <v>520</v>
      </c>
      <c r="C50" s="30" t="s">
        <v>521</v>
      </c>
      <c r="D50" s="134" t="s">
        <v>407</v>
      </c>
      <c r="E50" s="5">
        <v>1</v>
      </c>
      <c r="F50" s="139">
        <v>5</v>
      </c>
      <c r="G50" s="59"/>
      <c r="H50" s="31">
        <f t="shared" si="0"/>
        <v>0</v>
      </c>
      <c r="I50" s="31">
        <f t="shared" si="1"/>
        <v>0</v>
      </c>
    </row>
    <row r="51" spans="1:9" x14ac:dyDescent="0.25">
      <c r="A51" s="30" t="s">
        <v>475</v>
      </c>
      <c r="B51" s="29" t="s">
        <v>522</v>
      </c>
      <c r="C51" s="30" t="s">
        <v>523</v>
      </c>
      <c r="D51" s="134" t="s">
        <v>407</v>
      </c>
      <c r="E51" s="5">
        <v>1</v>
      </c>
      <c r="F51" s="139">
        <v>5</v>
      </c>
      <c r="G51" s="59"/>
      <c r="H51" s="31">
        <f t="shared" si="0"/>
        <v>0</v>
      </c>
      <c r="I51" s="31">
        <f t="shared" si="1"/>
        <v>0</v>
      </c>
    </row>
    <row r="52" spans="1:9" x14ac:dyDescent="0.25">
      <c r="A52" s="30" t="s">
        <v>478</v>
      </c>
      <c r="B52" s="29" t="s">
        <v>524</v>
      </c>
      <c r="C52" s="30" t="s">
        <v>525</v>
      </c>
      <c r="D52" s="134" t="s">
        <v>407</v>
      </c>
      <c r="E52" s="5">
        <v>1</v>
      </c>
      <c r="F52" s="139">
        <v>5</v>
      </c>
      <c r="G52" s="59"/>
      <c r="H52" s="31">
        <f t="shared" si="0"/>
        <v>0</v>
      </c>
      <c r="I52" s="31">
        <f t="shared" si="1"/>
        <v>0</v>
      </c>
    </row>
    <row r="53" spans="1:9" x14ac:dyDescent="0.25">
      <c r="A53" s="30" t="s">
        <v>481</v>
      </c>
      <c r="B53" s="29" t="s">
        <v>526</v>
      </c>
      <c r="C53" s="30" t="s">
        <v>527</v>
      </c>
      <c r="D53" s="134" t="s">
        <v>407</v>
      </c>
      <c r="E53" s="5">
        <v>1</v>
      </c>
      <c r="F53" s="139">
        <v>5</v>
      </c>
      <c r="G53" s="59"/>
      <c r="H53" s="31">
        <f t="shared" si="0"/>
        <v>0</v>
      </c>
      <c r="I53" s="31">
        <f t="shared" si="1"/>
        <v>0</v>
      </c>
    </row>
    <row r="54" spans="1:9" x14ac:dyDescent="0.25">
      <c r="A54" s="30" t="s">
        <v>484</v>
      </c>
      <c r="B54" s="29" t="s">
        <v>528</v>
      </c>
      <c r="C54" s="30" t="s">
        <v>529</v>
      </c>
      <c r="D54" s="134" t="s">
        <v>407</v>
      </c>
      <c r="E54" s="5">
        <v>1</v>
      </c>
      <c r="F54" s="139">
        <v>5</v>
      </c>
      <c r="G54" s="59"/>
      <c r="H54" s="31">
        <f t="shared" si="0"/>
        <v>0</v>
      </c>
      <c r="I54" s="31">
        <f t="shared" si="1"/>
        <v>0</v>
      </c>
    </row>
    <row r="55" spans="1:9" x14ac:dyDescent="0.25">
      <c r="A55" s="30" t="s">
        <v>487</v>
      </c>
      <c r="B55" s="29" t="s">
        <v>530</v>
      </c>
      <c r="C55" s="30" t="s">
        <v>531</v>
      </c>
      <c r="D55" s="134" t="s">
        <v>407</v>
      </c>
      <c r="E55" s="5">
        <v>1</v>
      </c>
      <c r="F55" s="139">
        <v>5</v>
      </c>
      <c r="G55" s="59"/>
      <c r="H55" s="31">
        <f t="shared" si="0"/>
        <v>0</v>
      </c>
      <c r="I55" s="31">
        <f t="shared" si="1"/>
        <v>0</v>
      </c>
    </row>
    <row r="56" spans="1:9" x14ac:dyDescent="0.25">
      <c r="A56" s="30" t="s">
        <v>532</v>
      </c>
      <c r="B56" s="29" t="s">
        <v>533</v>
      </c>
      <c r="C56" s="30" t="s">
        <v>534</v>
      </c>
      <c r="D56" s="134" t="s">
        <v>407</v>
      </c>
      <c r="E56" s="5">
        <v>1</v>
      </c>
      <c r="F56" s="139">
        <v>5</v>
      </c>
      <c r="G56" s="59"/>
      <c r="H56" s="31">
        <f t="shared" si="0"/>
        <v>0</v>
      </c>
      <c r="I56" s="31">
        <f t="shared" si="1"/>
        <v>0</v>
      </c>
    </row>
    <row r="57" spans="1:9" x14ac:dyDescent="0.25">
      <c r="A57" s="30" t="s">
        <v>535</v>
      </c>
      <c r="B57" s="29" t="s">
        <v>536</v>
      </c>
      <c r="C57" s="30" t="s">
        <v>537</v>
      </c>
      <c r="D57" s="134" t="s">
        <v>407</v>
      </c>
      <c r="E57" s="5">
        <v>1</v>
      </c>
      <c r="F57" s="139">
        <v>5</v>
      </c>
      <c r="G57" s="59"/>
      <c r="H57" s="31">
        <f t="shared" si="0"/>
        <v>0</v>
      </c>
      <c r="I57" s="31">
        <f t="shared" si="1"/>
        <v>0</v>
      </c>
    </row>
    <row r="58" spans="1:9" x14ac:dyDescent="0.25">
      <c r="A58" s="75" t="s">
        <v>538</v>
      </c>
      <c r="B58" s="76" t="s">
        <v>539</v>
      </c>
      <c r="C58" s="75" t="s">
        <v>540</v>
      </c>
      <c r="D58" s="135" t="s">
        <v>407</v>
      </c>
      <c r="E58" s="69">
        <v>1</v>
      </c>
      <c r="F58" s="138">
        <v>5</v>
      </c>
      <c r="G58" s="78"/>
      <c r="H58" s="79">
        <f t="shared" si="0"/>
        <v>0</v>
      </c>
      <c r="I58" s="79">
        <f t="shared" si="1"/>
        <v>0</v>
      </c>
    </row>
    <row r="59" spans="1:9" s="22" customFormat="1" x14ac:dyDescent="0.25">
      <c r="A59" s="97" t="s">
        <v>541</v>
      </c>
      <c r="B59" s="98">
        <v>39</v>
      </c>
      <c r="C59" s="97" t="s">
        <v>541</v>
      </c>
      <c r="D59" s="98" t="s">
        <v>407</v>
      </c>
      <c r="E59" s="98"/>
      <c r="F59" s="99"/>
      <c r="G59" s="31"/>
      <c r="H59" s="100"/>
      <c r="I59" s="31"/>
    </row>
    <row r="60" spans="1:9" x14ac:dyDescent="0.25">
      <c r="A60" s="30" t="s">
        <v>542</v>
      </c>
      <c r="B60" s="29" t="s">
        <v>543</v>
      </c>
      <c r="C60" s="30" t="s">
        <v>544</v>
      </c>
      <c r="D60" s="29" t="s">
        <v>407</v>
      </c>
      <c r="E60" s="29">
        <v>2</v>
      </c>
      <c r="F60" s="36">
        <v>15190</v>
      </c>
      <c r="G60" s="59"/>
      <c r="H60" s="31">
        <f t="shared" si="0"/>
        <v>0</v>
      </c>
      <c r="I60" s="31">
        <f t="shared" si="1"/>
        <v>0</v>
      </c>
    </row>
    <row r="61" spans="1:9" x14ac:dyDescent="0.25">
      <c r="A61" s="30" t="s">
        <v>545</v>
      </c>
      <c r="B61" s="29" t="s">
        <v>546</v>
      </c>
      <c r="C61" s="30" t="s">
        <v>547</v>
      </c>
      <c r="D61" s="29" t="s">
        <v>407</v>
      </c>
      <c r="E61" s="29">
        <v>1</v>
      </c>
      <c r="F61" s="36">
        <v>2008.9999999999998</v>
      </c>
      <c r="G61" s="59"/>
      <c r="H61" s="31">
        <f t="shared" si="0"/>
        <v>0</v>
      </c>
      <c r="I61" s="31">
        <f t="shared" si="1"/>
        <v>0</v>
      </c>
    </row>
    <row r="62" spans="1:9" x14ac:dyDescent="0.25">
      <c r="A62" s="30" t="s">
        <v>548</v>
      </c>
      <c r="B62" s="29" t="s">
        <v>549</v>
      </c>
      <c r="C62" s="30" t="s">
        <v>550</v>
      </c>
      <c r="D62" s="29" t="s">
        <v>407</v>
      </c>
      <c r="E62" s="29">
        <v>1</v>
      </c>
      <c r="F62" s="36">
        <v>15190</v>
      </c>
      <c r="G62" s="59"/>
      <c r="H62" s="31">
        <f t="shared" si="0"/>
        <v>0</v>
      </c>
      <c r="I62" s="31">
        <f t="shared" si="1"/>
        <v>0</v>
      </c>
    </row>
    <row r="63" spans="1:9" x14ac:dyDescent="0.25">
      <c r="A63" s="75" t="s">
        <v>551</v>
      </c>
      <c r="B63" s="76" t="s">
        <v>552</v>
      </c>
      <c r="C63" s="75" t="s">
        <v>551</v>
      </c>
      <c r="D63" s="76" t="s">
        <v>407</v>
      </c>
      <c r="E63" s="76">
        <v>1</v>
      </c>
      <c r="F63" s="77">
        <v>7065</v>
      </c>
      <c r="G63" s="78"/>
      <c r="H63" s="79">
        <f t="shared" si="0"/>
        <v>0</v>
      </c>
      <c r="I63" s="79">
        <f t="shared" si="1"/>
        <v>0</v>
      </c>
    </row>
    <row r="64" spans="1:9" s="22" customFormat="1" x14ac:dyDescent="0.25">
      <c r="A64" s="97" t="s">
        <v>553</v>
      </c>
      <c r="B64" s="98">
        <v>40</v>
      </c>
      <c r="C64" s="97" t="s">
        <v>553</v>
      </c>
      <c r="D64" s="98" t="s">
        <v>407</v>
      </c>
      <c r="E64" s="98"/>
      <c r="F64" s="99"/>
      <c r="G64" s="31"/>
      <c r="H64" s="100"/>
      <c r="I64" s="31"/>
    </row>
    <row r="65" spans="1:9" x14ac:dyDescent="0.25">
      <c r="A65" s="30" t="s">
        <v>554</v>
      </c>
      <c r="B65" s="29" t="s">
        <v>555</v>
      </c>
      <c r="C65" s="30" t="s">
        <v>556</v>
      </c>
      <c r="D65" s="29" t="s">
        <v>407</v>
      </c>
      <c r="E65" s="29">
        <v>2</v>
      </c>
      <c r="F65" s="36">
        <v>13</v>
      </c>
      <c r="G65" s="59"/>
      <c r="H65" s="31">
        <f t="shared" si="0"/>
        <v>0</v>
      </c>
      <c r="I65" s="31">
        <f t="shared" si="1"/>
        <v>0</v>
      </c>
    </row>
    <row r="66" spans="1:9" x14ac:dyDescent="0.25">
      <c r="A66" s="30" t="s">
        <v>557</v>
      </c>
      <c r="B66" s="29" t="s">
        <v>558</v>
      </c>
      <c r="C66" s="30" t="s">
        <v>559</v>
      </c>
      <c r="D66" s="29" t="s">
        <v>407</v>
      </c>
      <c r="E66" s="29">
        <v>2</v>
      </c>
      <c r="F66" s="36">
        <v>13</v>
      </c>
      <c r="G66" s="59"/>
      <c r="H66" s="31">
        <f t="shared" si="0"/>
        <v>0</v>
      </c>
      <c r="I66" s="31">
        <f t="shared" si="1"/>
        <v>0</v>
      </c>
    </row>
    <row r="67" spans="1:9" x14ac:dyDescent="0.25">
      <c r="A67" s="30" t="s">
        <v>560</v>
      </c>
      <c r="B67" s="29" t="s">
        <v>561</v>
      </c>
      <c r="C67" s="30" t="s">
        <v>562</v>
      </c>
      <c r="D67" s="29" t="s">
        <v>407</v>
      </c>
      <c r="E67" s="29">
        <v>2</v>
      </c>
      <c r="F67" s="36">
        <v>13</v>
      </c>
      <c r="G67" s="59"/>
      <c r="H67" s="31">
        <f t="shared" si="0"/>
        <v>0</v>
      </c>
      <c r="I67" s="31">
        <f t="shared" si="1"/>
        <v>0</v>
      </c>
    </row>
    <row r="68" spans="1:9" x14ac:dyDescent="0.25">
      <c r="A68" s="75" t="s">
        <v>563</v>
      </c>
      <c r="B68" s="76" t="s">
        <v>564</v>
      </c>
      <c r="C68" s="75" t="s">
        <v>565</v>
      </c>
      <c r="D68" s="76" t="s">
        <v>407</v>
      </c>
      <c r="E68" s="76">
        <v>2</v>
      </c>
      <c r="F68" s="77">
        <v>13</v>
      </c>
      <c r="G68" s="78"/>
      <c r="H68" s="79">
        <f t="shared" si="0"/>
        <v>0</v>
      </c>
      <c r="I68" s="79">
        <f t="shared" si="1"/>
        <v>0</v>
      </c>
    </row>
    <row r="69" spans="1:9" s="22" customFormat="1" x14ac:dyDescent="0.25">
      <c r="A69" s="97" t="s">
        <v>566</v>
      </c>
      <c r="B69" s="98">
        <v>41</v>
      </c>
      <c r="C69" s="97" t="s">
        <v>566</v>
      </c>
      <c r="D69" s="98" t="s">
        <v>407</v>
      </c>
      <c r="E69" s="98"/>
      <c r="F69" s="99"/>
      <c r="G69" s="31"/>
      <c r="H69" s="100"/>
      <c r="I69" s="31"/>
    </row>
    <row r="70" spans="1:9" x14ac:dyDescent="0.25">
      <c r="A70" s="30" t="s">
        <v>567</v>
      </c>
      <c r="B70" s="29" t="s">
        <v>568</v>
      </c>
      <c r="C70" s="30" t="s">
        <v>569</v>
      </c>
      <c r="D70" s="29" t="s">
        <v>407</v>
      </c>
      <c r="E70" s="29">
        <v>1</v>
      </c>
      <c r="F70" s="36">
        <v>3</v>
      </c>
      <c r="G70" s="59"/>
      <c r="H70" s="31">
        <f t="shared" ref="H70:H133" si="2">G70*F70*E70</f>
        <v>0</v>
      </c>
      <c r="I70" s="31">
        <f t="shared" ref="I70:I133" si="3">H70*4</f>
        <v>0</v>
      </c>
    </row>
    <row r="71" spans="1:9" x14ac:dyDescent="0.25">
      <c r="A71" s="30" t="s">
        <v>570</v>
      </c>
      <c r="B71" s="29" t="s">
        <v>571</v>
      </c>
      <c r="C71" s="30" t="s">
        <v>572</v>
      </c>
      <c r="D71" s="29" t="s">
        <v>407</v>
      </c>
      <c r="E71" s="29">
        <v>1</v>
      </c>
      <c r="F71" s="128">
        <v>3</v>
      </c>
      <c r="G71" s="59"/>
      <c r="H71" s="31">
        <f t="shared" si="2"/>
        <v>0</v>
      </c>
      <c r="I71" s="31">
        <f t="shared" si="3"/>
        <v>0</v>
      </c>
    </row>
    <row r="72" spans="1:9" x14ac:dyDescent="0.25">
      <c r="A72" s="30" t="s">
        <v>573</v>
      </c>
      <c r="B72" s="29" t="s">
        <v>574</v>
      </c>
      <c r="C72" s="30" t="s">
        <v>575</v>
      </c>
      <c r="D72" s="29" t="s">
        <v>407</v>
      </c>
      <c r="E72" s="29">
        <v>1</v>
      </c>
      <c r="F72" s="128">
        <v>3</v>
      </c>
      <c r="G72" s="59"/>
      <c r="H72" s="31">
        <f t="shared" si="2"/>
        <v>0</v>
      </c>
      <c r="I72" s="31">
        <f t="shared" si="3"/>
        <v>0</v>
      </c>
    </row>
    <row r="73" spans="1:9" x14ac:dyDescent="0.25">
      <c r="A73" s="30" t="s">
        <v>576</v>
      </c>
      <c r="B73" s="29" t="s">
        <v>577</v>
      </c>
      <c r="C73" s="30" t="s">
        <v>578</v>
      </c>
      <c r="D73" s="29" t="s">
        <v>407</v>
      </c>
      <c r="E73" s="29">
        <v>1</v>
      </c>
      <c r="F73" s="128">
        <v>3</v>
      </c>
      <c r="G73" s="59"/>
      <c r="H73" s="31">
        <f t="shared" si="2"/>
        <v>0</v>
      </c>
      <c r="I73" s="31">
        <f t="shared" si="3"/>
        <v>0</v>
      </c>
    </row>
    <row r="74" spans="1:9" x14ac:dyDescent="0.25">
      <c r="A74" s="30" t="s">
        <v>579</v>
      </c>
      <c r="B74" s="29" t="s">
        <v>580</v>
      </c>
      <c r="C74" s="30" t="s">
        <v>581</v>
      </c>
      <c r="D74" s="29" t="s">
        <v>407</v>
      </c>
      <c r="E74" s="29">
        <v>1</v>
      </c>
      <c r="F74" s="128">
        <v>3</v>
      </c>
      <c r="G74" s="59"/>
      <c r="H74" s="31">
        <f t="shared" si="2"/>
        <v>0</v>
      </c>
      <c r="I74" s="31">
        <f t="shared" si="3"/>
        <v>0</v>
      </c>
    </row>
    <row r="75" spans="1:9" x14ac:dyDescent="0.25">
      <c r="A75" s="30" t="s">
        <v>582</v>
      </c>
      <c r="B75" s="29" t="s">
        <v>583</v>
      </c>
      <c r="C75" s="30" t="s">
        <v>584</v>
      </c>
      <c r="D75" s="29" t="s">
        <v>407</v>
      </c>
      <c r="E75" s="29">
        <v>1</v>
      </c>
      <c r="F75" s="128">
        <v>3</v>
      </c>
      <c r="G75" s="59"/>
      <c r="H75" s="31">
        <f t="shared" si="2"/>
        <v>0</v>
      </c>
      <c r="I75" s="31">
        <f t="shared" si="3"/>
        <v>0</v>
      </c>
    </row>
    <row r="76" spans="1:9" x14ac:dyDescent="0.25">
      <c r="A76" s="30" t="s">
        <v>585</v>
      </c>
      <c r="B76" s="29" t="s">
        <v>586</v>
      </c>
      <c r="C76" s="30" t="s">
        <v>587</v>
      </c>
      <c r="D76" s="29" t="s">
        <v>407</v>
      </c>
      <c r="E76" s="29">
        <v>1</v>
      </c>
      <c r="F76" s="128">
        <v>3</v>
      </c>
      <c r="G76" s="59"/>
      <c r="H76" s="31">
        <f t="shared" si="2"/>
        <v>0</v>
      </c>
      <c r="I76" s="31">
        <f t="shared" si="3"/>
        <v>0</v>
      </c>
    </row>
    <row r="77" spans="1:9" x14ac:dyDescent="0.25">
      <c r="A77" s="30" t="s">
        <v>588</v>
      </c>
      <c r="B77" s="29" t="s">
        <v>589</v>
      </c>
      <c r="C77" s="30" t="s">
        <v>590</v>
      </c>
      <c r="D77" s="29" t="s">
        <v>407</v>
      </c>
      <c r="E77" s="29">
        <v>1</v>
      </c>
      <c r="F77" s="128">
        <v>3</v>
      </c>
      <c r="G77" s="59"/>
      <c r="H77" s="31">
        <f t="shared" si="2"/>
        <v>0</v>
      </c>
      <c r="I77" s="31">
        <f t="shared" si="3"/>
        <v>0</v>
      </c>
    </row>
    <row r="78" spans="1:9" x14ac:dyDescent="0.25">
      <c r="A78" s="30" t="s">
        <v>591</v>
      </c>
      <c r="B78" s="29" t="s">
        <v>592</v>
      </c>
      <c r="C78" s="32" t="s">
        <v>593</v>
      </c>
      <c r="D78" s="29" t="s">
        <v>407</v>
      </c>
      <c r="E78" s="29">
        <v>1</v>
      </c>
      <c r="F78" s="128">
        <v>3</v>
      </c>
      <c r="G78" s="59"/>
      <c r="H78" s="31">
        <f t="shared" si="2"/>
        <v>0</v>
      </c>
      <c r="I78" s="31">
        <f t="shared" si="3"/>
        <v>0</v>
      </c>
    </row>
    <row r="79" spans="1:9" x14ac:dyDescent="0.25">
      <c r="A79" s="30" t="s">
        <v>594</v>
      </c>
      <c r="B79" s="29" t="s">
        <v>595</v>
      </c>
      <c r="C79" s="32" t="s">
        <v>596</v>
      </c>
      <c r="D79" s="29" t="s">
        <v>407</v>
      </c>
      <c r="E79" s="29">
        <v>1</v>
      </c>
      <c r="F79" s="128">
        <v>3</v>
      </c>
      <c r="G79" s="59"/>
      <c r="H79" s="31">
        <f t="shared" si="2"/>
        <v>0</v>
      </c>
      <c r="I79" s="31">
        <f t="shared" si="3"/>
        <v>0</v>
      </c>
    </row>
    <row r="80" spans="1:9" x14ac:dyDescent="0.25">
      <c r="A80" s="30" t="s">
        <v>597</v>
      </c>
      <c r="B80" s="29" t="s">
        <v>598</v>
      </c>
      <c r="C80" s="32" t="s">
        <v>599</v>
      </c>
      <c r="D80" s="29" t="s">
        <v>407</v>
      </c>
      <c r="E80" s="29">
        <v>1</v>
      </c>
      <c r="F80" s="128">
        <v>3</v>
      </c>
      <c r="G80" s="59"/>
      <c r="H80" s="31">
        <f t="shared" si="2"/>
        <v>0</v>
      </c>
      <c r="I80" s="31">
        <f t="shared" si="3"/>
        <v>0</v>
      </c>
    </row>
    <row r="81" spans="1:9" x14ac:dyDescent="0.25">
      <c r="A81" s="30" t="s">
        <v>600</v>
      </c>
      <c r="B81" s="29" t="s">
        <v>601</v>
      </c>
      <c r="C81" s="30" t="s">
        <v>602</v>
      </c>
      <c r="D81" s="29" t="s">
        <v>407</v>
      </c>
      <c r="E81" s="29">
        <v>1</v>
      </c>
      <c r="F81" s="128">
        <v>3</v>
      </c>
      <c r="G81" s="59"/>
      <c r="H81" s="31">
        <f t="shared" si="2"/>
        <v>0</v>
      </c>
      <c r="I81" s="31">
        <f t="shared" si="3"/>
        <v>0</v>
      </c>
    </row>
    <row r="82" spans="1:9" x14ac:dyDescent="0.25">
      <c r="A82" s="30" t="s">
        <v>603</v>
      </c>
      <c r="B82" s="29" t="s">
        <v>604</v>
      </c>
      <c r="C82" s="30" t="s">
        <v>605</v>
      </c>
      <c r="D82" s="29" t="s">
        <v>407</v>
      </c>
      <c r="E82" s="29">
        <v>1</v>
      </c>
      <c r="F82" s="128">
        <v>3</v>
      </c>
      <c r="G82" s="59"/>
      <c r="H82" s="31">
        <f t="shared" si="2"/>
        <v>0</v>
      </c>
      <c r="I82" s="31">
        <f t="shared" si="3"/>
        <v>0</v>
      </c>
    </row>
    <row r="83" spans="1:9" x14ac:dyDescent="0.25">
      <c r="A83" s="30" t="s">
        <v>606</v>
      </c>
      <c r="B83" s="29" t="s">
        <v>607</v>
      </c>
      <c r="C83" s="30" t="s">
        <v>608</v>
      </c>
      <c r="D83" s="29" t="s">
        <v>407</v>
      </c>
      <c r="E83" s="29">
        <v>1</v>
      </c>
      <c r="F83" s="128">
        <v>3</v>
      </c>
      <c r="G83" s="59"/>
      <c r="H83" s="31">
        <f t="shared" si="2"/>
        <v>0</v>
      </c>
      <c r="I83" s="31">
        <f t="shared" si="3"/>
        <v>0</v>
      </c>
    </row>
    <row r="84" spans="1:9" x14ac:dyDescent="0.25">
      <c r="A84" s="30" t="s">
        <v>609</v>
      </c>
      <c r="B84" s="29" t="s">
        <v>610</v>
      </c>
      <c r="C84" s="30" t="s">
        <v>611</v>
      </c>
      <c r="D84" s="29" t="s">
        <v>407</v>
      </c>
      <c r="E84" s="29">
        <v>1</v>
      </c>
      <c r="F84" s="128">
        <v>3</v>
      </c>
      <c r="G84" s="59"/>
      <c r="H84" s="31">
        <f t="shared" si="2"/>
        <v>0</v>
      </c>
      <c r="I84" s="31">
        <f t="shared" si="3"/>
        <v>0</v>
      </c>
    </row>
    <row r="85" spans="1:9" x14ac:dyDescent="0.25">
      <c r="A85" s="30" t="s">
        <v>612</v>
      </c>
      <c r="B85" s="29" t="s">
        <v>613</v>
      </c>
      <c r="C85" s="30" t="s">
        <v>614</v>
      </c>
      <c r="D85" s="29" t="s">
        <v>407</v>
      </c>
      <c r="E85" s="29">
        <v>1</v>
      </c>
      <c r="F85" s="128">
        <v>3</v>
      </c>
      <c r="G85" s="59"/>
      <c r="H85" s="31">
        <f t="shared" si="2"/>
        <v>0</v>
      </c>
      <c r="I85" s="31">
        <f t="shared" si="3"/>
        <v>0</v>
      </c>
    </row>
    <row r="86" spans="1:9" x14ac:dyDescent="0.25">
      <c r="A86" s="30" t="s">
        <v>615</v>
      </c>
      <c r="B86" s="29" t="s">
        <v>616</v>
      </c>
      <c r="C86" s="30" t="s">
        <v>617</v>
      </c>
      <c r="D86" s="29" t="s">
        <v>407</v>
      </c>
      <c r="E86" s="29">
        <v>1</v>
      </c>
      <c r="F86" s="128">
        <v>3</v>
      </c>
      <c r="G86" s="59"/>
      <c r="H86" s="31">
        <f t="shared" si="2"/>
        <v>0</v>
      </c>
      <c r="I86" s="31">
        <f t="shared" si="3"/>
        <v>0</v>
      </c>
    </row>
    <row r="87" spans="1:9" x14ac:dyDescent="0.25">
      <c r="A87" s="30" t="s">
        <v>618</v>
      </c>
      <c r="B87" s="29" t="s">
        <v>619</v>
      </c>
      <c r="C87" s="30" t="s">
        <v>620</v>
      </c>
      <c r="D87" s="29" t="s">
        <v>407</v>
      </c>
      <c r="E87" s="29">
        <v>1</v>
      </c>
      <c r="F87" s="128">
        <v>3</v>
      </c>
      <c r="G87" s="59"/>
      <c r="H87" s="31">
        <f t="shared" si="2"/>
        <v>0</v>
      </c>
      <c r="I87" s="31">
        <f t="shared" si="3"/>
        <v>0</v>
      </c>
    </row>
    <row r="88" spans="1:9" x14ac:dyDescent="0.25">
      <c r="A88" s="30" t="s">
        <v>621</v>
      </c>
      <c r="B88" s="29" t="s">
        <v>622</v>
      </c>
      <c r="C88" s="30" t="s">
        <v>623</v>
      </c>
      <c r="D88" s="29" t="s">
        <v>407</v>
      </c>
      <c r="E88" s="29">
        <v>1</v>
      </c>
      <c r="F88" s="128">
        <v>3</v>
      </c>
      <c r="G88" s="59"/>
      <c r="H88" s="31">
        <f t="shared" si="2"/>
        <v>0</v>
      </c>
      <c r="I88" s="31">
        <f t="shared" si="3"/>
        <v>0</v>
      </c>
    </row>
    <row r="89" spans="1:9" x14ac:dyDescent="0.25">
      <c r="A89" s="30" t="s">
        <v>624</v>
      </c>
      <c r="B89" s="29" t="s">
        <v>625</v>
      </c>
      <c r="C89" s="30" t="s">
        <v>626</v>
      </c>
      <c r="D89" s="29" t="s">
        <v>407</v>
      </c>
      <c r="E89" s="29">
        <v>1</v>
      </c>
      <c r="F89" s="128">
        <v>3</v>
      </c>
      <c r="G89" s="59"/>
      <c r="H89" s="31">
        <f t="shared" si="2"/>
        <v>0</v>
      </c>
      <c r="I89" s="31">
        <f t="shared" si="3"/>
        <v>0</v>
      </c>
    </row>
    <row r="90" spans="1:9" x14ac:dyDescent="0.25">
      <c r="A90" s="30" t="s">
        <v>627</v>
      </c>
      <c r="B90" s="29" t="s">
        <v>628</v>
      </c>
      <c r="C90" s="30" t="s">
        <v>629</v>
      </c>
      <c r="D90" s="29" t="s">
        <v>407</v>
      </c>
      <c r="E90" s="29">
        <v>1</v>
      </c>
      <c r="F90" s="128">
        <v>3</v>
      </c>
      <c r="G90" s="59"/>
      <c r="H90" s="31">
        <f t="shared" si="2"/>
        <v>0</v>
      </c>
      <c r="I90" s="31">
        <f t="shared" si="3"/>
        <v>0</v>
      </c>
    </row>
    <row r="91" spans="1:9" x14ac:dyDescent="0.25">
      <c r="A91" s="30" t="s">
        <v>630</v>
      </c>
      <c r="B91" s="29" t="s">
        <v>631</v>
      </c>
      <c r="C91" s="30" t="s">
        <v>632</v>
      </c>
      <c r="D91" s="29" t="s">
        <v>407</v>
      </c>
      <c r="E91" s="29">
        <v>1</v>
      </c>
      <c r="F91" s="128">
        <v>3</v>
      </c>
      <c r="G91" s="59"/>
      <c r="H91" s="31">
        <f t="shared" si="2"/>
        <v>0</v>
      </c>
      <c r="I91" s="31">
        <f t="shared" si="3"/>
        <v>0</v>
      </c>
    </row>
    <row r="92" spans="1:9" x14ac:dyDescent="0.25">
      <c r="A92" s="30" t="s">
        <v>633</v>
      </c>
      <c r="B92" s="29" t="s">
        <v>634</v>
      </c>
      <c r="C92" s="30" t="s">
        <v>635</v>
      </c>
      <c r="D92" s="29" t="s">
        <v>407</v>
      </c>
      <c r="E92" s="29">
        <v>1</v>
      </c>
      <c r="F92" s="128">
        <v>3</v>
      </c>
      <c r="G92" s="59"/>
      <c r="H92" s="31">
        <f t="shared" si="2"/>
        <v>0</v>
      </c>
      <c r="I92" s="31">
        <f t="shared" si="3"/>
        <v>0</v>
      </c>
    </row>
    <row r="93" spans="1:9" x14ac:dyDescent="0.25">
      <c r="A93" s="75" t="s">
        <v>636</v>
      </c>
      <c r="B93" s="76" t="s">
        <v>637</v>
      </c>
      <c r="C93" s="75" t="s">
        <v>638</v>
      </c>
      <c r="D93" s="76" t="s">
        <v>407</v>
      </c>
      <c r="E93" s="76">
        <v>1</v>
      </c>
      <c r="F93" s="77">
        <v>3</v>
      </c>
      <c r="G93" s="78"/>
      <c r="H93" s="79">
        <f t="shared" si="2"/>
        <v>0</v>
      </c>
      <c r="I93" s="79">
        <f t="shared" si="3"/>
        <v>0</v>
      </c>
    </row>
    <row r="94" spans="1:9" s="22" customFormat="1" x14ac:dyDescent="0.25">
      <c r="A94" s="104" t="s">
        <v>639</v>
      </c>
      <c r="B94" s="105">
        <v>42</v>
      </c>
      <c r="C94" s="104" t="s">
        <v>640</v>
      </c>
      <c r="D94" s="105" t="s">
        <v>407</v>
      </c>
      <c r="E94" s="119">
        <v>1</v>
      </c>
      <c r="F94" s="120">
        <v>62</v>
      </c>
      <c r="G94" s="111"/>
      <c r="H94" s="123">
        <f t="shared" si="2"/>
        <v>0</v>
      </c>
      <c r="I94" s="123">
        <f t="shared" si="3"/>
        <v>0</v>
      </c>
    </row>
    <row r="95" spans="1:9" s="22" customFormat="1" x14ac:dyDescent="0.25">
      <c r="A95" s="97" t="s">
        <v>166</v>
      </c>
      <c r="B95" s="98">
        <v>43</v>
      </c>
      <c r="C95" s="97" t="s">
        <v>167</v>
      </c>
      <c r="D95" s="98" t="s">
        <v>407</v>
      </c>
      <c r="E95" s="98"/>
      <c r="F95" s="99"/>
      <c r="G95" s="31"/>
      <c r="H95" s="31"/>
      <c r="I95" s="31"/>
    </row>
    <row r="96" spans="1:9" x14ac:dyDescent="0.25">
      <c r="A96" s="30" t="s">
        <v>641</v>
      </c>
      <c r="B96" s="29" t="s">
        <v>642</v>
      </c>
      <c r="C96" s="30" t="s">
        <v>170</v>
      </c>
      <c r="D96" s="29" t="s">
        <v>407</v>
      </c>
      <c r="E96" s="29">
        <v>36</v>
      </c>
      <c r="F96" s="36">
        <v>269</v>
      </c>
      <c r="G96" s="59"/>
      <c r="H96" s="31">
        <f>G96*F96*E96</f>
        <v>0</v>
      </c>
      <c r="I96" s="31">
        <f t="shared" si="3"/>
        <v>0</v>
      </c>
    </row>
    <row r="97" spans="1:9" x14ac:dyDescent="0.25">
      <c r="A97" s="30" t="s">
        <v>643</v>
      </c>
      <c r="B97" s="29" t="s">
        <v>644</v>
      </c>
      <c r="C97" s="30" t="s">
        <v>173</v>
      </c>
      <c r="D97" s="29" t="s">
        <v>407</v>
      </c>
      <c r="E97" s="29">
        <v>12</v>
      </c>
      <c r="F97" s="128">
        <v>269</v>
      </c>
      <c r="G97" s="59"/>
      <c r="H97" s="31">
        <f t="shared" si="2"/>
        <v>0</v>
      </c>
      <c r="I97" s="31">
        <f t="shared" si="3"/>
        <v>0</v>
      </c>
    </row>
    <row r="98" spans="1:9" x14ac:dyDescent="0.25">
      <c r="A98" s="75" t="s">
        <v>645</v>
      </c>
      <c r="B98" s="76" t="s">
        <v>646</v>
      </c>
      <c r="C98" s="75" t="s">
        <v>176</v>
      </c>
      <c r="D98" s="76" t="s">
        <v>407</v>
      </c>
      <c r="E98" s="76">
        <v>4</v>
      </c>
      <c r="F98" s="77">
        <v>269</v>
      </c>
      <c r="G98" s="78"/>
      <c r="H98" s="79">
        <f t="shared" si="2"/>
        <v>0</v>
      </c>
      <c r="I98" s="79">
        <f t="shared" si="3"/>
        <v>0</v>
      </c>
    </row>
    <row r="99" spans="1:9" s="22" customFormat="1" x14ac:dyDescent="0.25">
      <c r="A99" s="97" t="s">
        <v>647</v>
      </c>
      <c r="B99" s="98">
        <v>44</v>
      </c>
      <c r="C99" s="101" t="s">
        <v>647</v>
      </c>
      <c r="D99" s="98" t="s">
        <v>407</v>
      </c>
      <c r="E99" s="98"/>
      <c r="F99" s="99"/>
      <c r="G99" s="31"/>
      <c r="H99" s="31"/>
      <c r="I99" s="31"/>
    </row>
    <row r="100" spans="1:9" x14ac:dyDescent="0.25">
      <c r="A100" s="30" t="s">
        <v>648</v>
      </c>
      <c r="B100" s="29" t="s">
        <v>649</v>
      </c>
      <c r="C100" s="30" t="s">
        <v>650</v>
      </c>
      <c r="D100" s="29" t="s">
        <v>407</v>
      </c>
      <c r="E100" s="29">
        <v>1</v>
      </c>
      <c r="F100" s="36">
        <v>31</v>
      </c>
      <c r="G100" s="59"/>
      <c r="H100" s="31">
        <f t="shared" si="2"/>
        <v>0</v>
      </c>
      <c r="I100" s="31">
        <f t="shared" si="3"/>
        <v>0</v>
      </c>
    </row>
    <row r="101" spans="1:9" x14ac:dyDescent="0.25">
      <c r="A101" s="75" t="s">
        <v>651</v>
      </c>
      <c r="B101" s="76" t="s">
        <v>652</v>
      </c>
      <c r="C101" s="75" t="s">
        <v>653</v>
      </c>
      <c r="D101" s="76" t="s">
        <v>407</v>
      </c>
      <c r="E101" s="76">
        <v>1</v>
      </c>
      <c r="F101" s="77">
        <v>31</v>
      </c>
      <c r="G101" s="78"/>
      <c r="H101" s="79">
        <f t="shared" si="2"/>
        <v>0</v>
      </c>
      <c r="I101" s="79">
        <f t="shared" si="3"/>
        <v>0</v>
      </c>
    </row>
    <row r="102" spans="1:9" s="22" customFormat="1" x14ac:dyDescent="0.25">
      <c r="A102" s="106" t="s">
        <v>654</v>
      </c>
      <c r="B102" s="107">
        <v>45</v>
      </c>
      <c r="C102" s="106" t="s">
        <v>655</v>
      </c>
      <c r="D102" s="107" t="s">
        <v>407</v>
      </c>
      <c r="E102" s="76">
        <v>1</v>
      </c>
      <c r="F102" s="77">
        <v>24</v>
      </c>
      <c r="G102" s="78"/>
      <c r="H102" s="79">
        <f t="shared" si="2"/>
        <v>0</v>
      </c>
      <c r="I102" s="79">
        <f t="shared" si="3"/>
        <v>0</v>
      </c>
    </row>
    <row r="103" spans="1:9" s="22" customFormat="1" x14ac:dyDescent="0.25">
      <c r="A103" s="106" t="s">
        <v>656</v>
      </c>
      <c r="B103" s="107">
        <v>46</v>
      </c>
      <c r="C103" s="106" t="s">
        <v>657</v>
      </c>
      <c r="D103" s="107" t="s">
        <v>407</v>
      </c>
      <c r="E103" s="76">
        <v>1</v>
      </c>
      <c r="F103" s="77">
        <v>21</v>
      </c>
      <c r="G103" s="78"/>
      <c r="H103" s="79">
        <f t="shared" si="2"/>
        <v>0</v>
      </c>
      <c r="I103" s="79">
        <f t="shared" si="3"/>
        <v>0</v>
      </c>
    </row>
    <row r="104" spans="1:9" s="22" customFormat="1" x14ac:dyDescent="0.25">
      <c r="A104" s="97" t="s">
        <v>658</v>
      </c>
      <c r="B104" s="98">
        <v>47</v>
      </c>
      <c r="C104" s="97" t="s">
        <v>659</v>
      </c>
      <c r="D104" s="98" t="s">
        <v>407</v>
      </c>
      <c r="E104" s="98"/>
      <c r="F104" s="99"/>
      <c r="G104" s="31"/>
      <c r="H104" s="100"/>
      <c r="I104" s="31"/>
    </row>
    <row r="105" spans="1:9" x14ac:dyDescent="0.25">
      <c r="A105" s="30" t="s">
        <v>660</v>
      </c>
      <c r="B105" s="29" t="s">
        <v>661</v>
      </c>
      <c r="C105" s="30" t="s">
        <v>662</v>
      </c>
      <c r="D105" s="29" t="s">
        <v>407</v>
      </c>
      <c r="E105" s="29">
        <v>1</v>
      </c>
      <c r="F105" s="36">
        <v>15190</v>
      </c>
      <c r="G105" s="59"/>
      <c r="H105" s="31">
        <f t="shared" si="2"/>
        <v>0</v>
      </c>
      <c r="I105" s="31">
        <f t="shared" si="3"/>
        <v>0</v>
      </c>
    </row>
    <row r="106" spans="1:9" x14ac:dyDescent="0.25">
      <c r="A106" s="30" t="s">
        <v>663</v>
      </c>
      <c r="B106" s="29" t="s">
        <v>664</v>
      </c>
      <c r="C106" s="30" t="s">
        <v>665</v>
      </c>
      <c r="D106" s="29" t="s">
        <v>407</v>
      </c>
      <c r="E106" s="29">
        <v>1</v>
      </c>
      <c r="F106" s="36">
        <v>2008.9999999999998</v>
      </c>
      <c r="G106" s="59"/>
      <c r="H106" s="31">
        <f t="shared" si="2"/>
        <v>0</v>
      </c>
      <c r="I106" s="31">
        <f t="shared" si="3"/>
        <v>0</v>
      </c>
    </row>
    <row r="107" spans="1:9" x14ac:dyDescent="0.25">
      <c r="A107" s="75" t="s">
        <v>666</v>
      </c>
      <c r="B107" s="76" t="s">
        <v>667</v>
      </c>
      <c r="C107" s="75" t="s">
        <v>668</v>
      </c>
      <c r="D107" s="76" t="s">
        <v>407</v>
      </c>
      <c r="E107" s="76">
        <v>1</v>
      </c>
      <c r="F107" s="77">
        <v>15031</v>
      </c>
      <c r="G107" s="78"/>
      <c r="H107" s="79">
        <f t="shared" si="2"/>
        <v>0</v>
      </c>
      <c r="I107" s="79">
        <f t="shared" si="3"/>
        <v>0</v>
      </c>
    </row>
    <row r="108" spans="1:9" s="22" customFormat="1" x14ac:dyDescent="0.25">
      <c r="A108" s="97" t="s">
        <v>669</v>
      </c>
      <c r="B108" s="98">
        <v>48</v>
      </c>
      <c r="C108" s="97" t="s">
        <v>670</v>
      </c>
      <c r="D108" s="98" t="s">
        <v>407</v>
      </c>
      <c r="E108" s="98"/>
      <c r="F108" s="99"/>
      <c r="G108" s="31"/>
      <c r="H108" s="100"/>
      <c r="I108" s="31"/>
    </row>
    <row r="109" spans="1:9" x14ac:dyDescent="0.25">
      <c r="A109" s="30" t="s">
        <v>671</v>
      </c>
      <c r="B109" s="29" t="s">
        <v>672</v>
      </c>
      <c r="C109" s="30" t="s">
        <v>673</v>
      </c>
      <c r="D109" s="29" t="s">
        <v>407</v>
      </c>
      <c r="E109" s="29">
        <v>2</v>
      </c>
      <c r="F109" s="36">
        <v>8</v>
      </c>
      <c r="G109" s="59"/>
      <c r="H109" s="31">
        <f t="shared" si="2"/>
        <v>0</v>
      </c>
      <c r="I109" s="31">
        <f t="shared" si="3"/>
        <v>0</v>
      </c>
    </row>
    <row r="110" spans="1:9" x14ac:dyDescent="0.25">
      <c r="A110" s="30" t="s">
        <v>674</v>
      </c>
      <c r="B110" s="29" t="s">
        <v>675</v>
      </c>
      <c r="C110" s="30" t="s">
        <v>676</v>
      </c>
      <c r="D110" s="29" t="s">
        <v>407</v>
      </c>
      <c r="E110" s="29">
        <v>2</v>
      </c>
      <c r="F110" s="128">
        <v>8</v>
      </c>
      <c r="G110" s="59"/>
      <c r="H110" s="31">
        <f t="shared" si="2"/>
        <v>0</v>
      </c>
      <c r="I110" s="31">
        <f t="shared" si="3"/>
        <v>0</v>
      </c>
    </row>
    <row r="111" spans="1:9" x14ac:dyDescent="0.25">
      <c r="A111" s="30" t="s">
        <v>677</v>
      </c>
      <c r="B111" s="29" t="s">
        <v>678</v>
      </c>
      <c r="C111" s="30" t="s">
        <v>679</v>
      </c>
      <c r="D111" s="29" t="s">
        <v>407</v>
      </c>
      <c r="E111" s="29">
        <v>2</v>
      </c>
      <c r="F111" s="128">
        <v>8</v>
      </c>
      <c r="G111" s="59"/>
      <c r="H111" s="31">
        <f t="shared" si="2"/>
        <v>0</v>
      </c>
      <c r="I111" s="31">
        <f t="shared" si="3"/>
        <v>0</v>
      </c>
    </row>
    <row r="112" spans="1:9" x14ac:dyDescent="0.25">
      <c r="A112" s="75" t="s">
        <v>680</v>
      </c>
      <c r="B112" s="76" t="s">
        <v>681</v>
      </c>
      <c r="C112" s="75" t="s">
        <v>682</v>
      </c>
      <c r="D112" s="76" t="s">
        <v>407</v>
      </c>
      <c r="E112" s="76">
        <v>2</v>
      </c>
      <c r="F112" s="77">
        <v>8</v>
      </c>
      <c r="G112" s="78"/>
      <c r="H112" s="79">
        <f t="shared" si="2"/>
        <v>0</v>
      </c>
      <c r="I112" s="79">
        <f t="shared" si="3"/>
        <v>0</v>
      </c>
    </row>
    <row r="113" spans="1:9" s="22" customFormat="1" x14ac:dyDescent="0.25">
      <c r="A113" s="97" t="s">
        <v>683</v>
      </c>
      <c r="B113" s="98">
        <v>106</v>
      </c>
      <c r="C113" s="97" t="s">
        <v>684</v>
      </c>
      <c r="D113" s="98" t="s">
        <v>407</v>
      </c>
      <c r="E113" s="98"/>
      <c r="F113" s="99"/>
      <c r="G113" s="31"/>
      <c r="H113" s="100"/>
      <c r="I113" s="31"/>
    </row>
    <row r="114" spans="1:9" x14ac:dyDescent="0.25">
      <c r="A114" s="30" t="s">
        <v>671</v>
      </c>
      <c r="B114" s="29" t="s">
        <v>685</v>
      </c>
      <c r="C114" s="30" t="s">
        <v>686</v>
      </c>
      <c r="D114" s="29" t="s">
        <v>407</v>
      </c>
      <c r="E114" s="29">
        <v>2</v>
      </c>
      <c r="F114" s="36">
        <v>8</v>
      </c>
      <c r="G114" s="59"/>
      <c r="H114" s="31">
        <f t="shared" si="2"/>
        <v>0</v>
      </c>
      <c r="I114" s="31">
        <f t="shared" si="3"/>
        <v>0</v>
      </c>
    </row>
    <row r="115" spans="1:9" x14ac:dyDescent="0.25">
      <c r="A115" s="30" t="s">
        <v>674</v>
      </c>
      <c r="B115" s="29" t="s">
        <v>687</v>
      </c>
      <c r="C115" s="30" t="s">
        <v>688</v>
      </c>
      <c r="D115" s="29" t="s">
        <v>407</v>
      </c>
      <c r="E115" s="29">
        <v>2</v>
      </c>
      <c r="F115" s="128">
        <v>8</v>
      </c>
      <c r="G115" s="59"/>
      <c r="H115" s="31">
        <f t="shared" si="2"/>
        <v>0</v>
      </c>
      <c r="I115" s="31">
        <f t="shared" si="3"/>
        <v>0</v>
      </c>
    </row>
    <row r="116" spans="1:9" x14ac:dyDescent="0.25">
      <c r="A116" s="30" t="s">
        <v>677</v>
      </c>
      <c r="B116" s="29" t="s">
        <v>689</v>
      </c>
      <c r="C116" s="30" t="s">
        <v>690</v>
      </c>
      <c r="D116" s="29" t="s">
        <v>407</v>
      </c>
      <c r="E116" s="29">
        <v>2</v>
      </c>
      <c r="F116" s="128">
        <v>8</v>
      </c>
      <c r="G116" s="59"/>
      <c r="H116" s="31">
        <f t="shared" si="2"/>
        <v>0</v>
      </c>
      <c r="I116" s="31">
        <f t="shared" si="3"/>
        <v>0</v>
      </c>
    </row>
    <row r="117" spans="1:9" x14ac:dyDescent="0.25">
      <c r="A117" s="75" t="s">
        <v>680</v>
      </c>
      <c r="B117" s="76" t="s">
        <v>691</v>
      </c>
      <c r="C117" s="75" t="s">
        <v>692</v>
      </c>
      <c r="D117" s="76" t="s">
        <v>407</v>
      </c>
      <c r="E117" s="76">
        <v>2</v>
      </c>
      <c r="F117" s="77">
        <v>8</v>
      </c>
      <c r="G117" s="78"/>
      <c r="H117" s="79">
        <f t="shared" si="2"/>
        <v>0</v>
      </c>
      <c r="I117" s="79">
        <f t="shared" si="3"/>
        <v>0</v>
      </c>
    </row>
    <row r="118" spans="1:9" s="22" customFormat="1" x14ac:dyDescent="0.25">
      <c r="A118" s="97" t="s">
        <v>693</v>
      </c>
      <c r="B118" s="98">
        <v>102</v>
      </c>
      <c r="C118" s="97" t="s">
        <v>694</v>
      </c>
      <c r="D118" s="98" t="s">
        <v>407</v>
      </c>
      <c r="E118" s="98"/>
      <c r="F118" s="99"/>
      <c r="G118" s="31"/>
      <c r="H118" s="100"/>
      <c r="I118" s="31"/>
    </row>
    <row r="119" spans="1:9" x14ac:dyDescent="0.25">
      <c r="A119" s="30" t="s">
        <v>253</v>
      </c>
      <c r="B119" s="29" t="s">
        <v>307</v>
      </c>
      <c r="C119" s="30" t="s">
        <v>695</v>
      </c>
      <c r="D119" s="29" t="s">
        <v>407</v>
      </c>
      <c r="E119" s="29">
        <v>2</v>
      </c>
      <c r="F119" s="36">
        <v>36</v>
      </c>
      <c r="G119" s="59"/>
      <c r="H119" s="31">
        <f t="shared" si="2"/>
        <v>0</v>
      </c>
      <c r="I119" s="31">
        <f t="shared" si="3"/>
        <v>0</v>
      </c>
    </row>
    <row r="120" spans="1:9" x14ac:dyDescent="0.25">
      <c r="A120" s="30" t="s">
        <v>256</v>
      </c>
      <c r="B120" s="29" t="s">
        <v>310</v>
      </c>
      <c r="C120" s="30" t="s">
        <v>696</v>
      </c>
      <c r="D120" s="29" t="s">
        <v>407</v>
      </c>
      <c r="E120" s="29">
        <v>2</v>
      </c>
      <c r="F120" s="36">
        <v>36</v>
      </c>
      <c r="G120" s="59"/>
      <c r="H120" s="31">
        <f t="shared" si="2"/>
        <v>0</v>
      </c>
      <c r="I120" s="31">
        <f t="shared" si="3"/>
        <v>0</v>
      </c>
    </row>
    <row r="121" spans="1:9" x14ac:dyDescent="0.25">
      <c r="A121" s="75" t="s">
        <v>259</v>
      </c>
      <c r="B121" s="76" t="s">
        <v>697</v>
      </c>
      <c r="C121" s="75" t="s">
        <v>698</v>
      </c>
      <c r="D121" s="76" t="s">
        <v>407</v>
      </c>
      <c r="E121" s="76">
        <v>2</v>
      </c>
      <c r="F121" s="77">
        <v>36</v>
      </c>
      <c r="G121" s="78"/>
      <c r="H121" s="79">
        <f t="shared" si="2"/>
        <v>0</v>
      </c>
      <c r="I121" s="79">
        <f t="shared" si="3"/>
        <v>0</v>
      </c>
    </row>
    <row r="122" spans="1:9" s="22" customFormat="1" x14ac:dyDescent="0.25">
      <c r="A122" s="97" t="s">
        <v>262</v>
      </c>
      <c r="B122" s="98">
        <v>103</v>
      </c>
      <c r="C122" s="97" t="s">
        <v>699</v>
      </c>
      <c r="D122" s="98" t="s">
        <v>407</v>
      </c>
      <c r="E122" s="98"/>
      <c r="F122" s="99"/>
      <c r="G122" s="31"/>
      <c r="H122" s="100"/>
      <c r="I122" s="31"/>
    </row>
    <row r="123" spans="1:9" x14ac:dyDescent="0.25">
      <c r="A123" s="30" t="s">
        <v>264</v>
      </c>
      <c r="B123" s="29" t="s">
        <v>338</v>
      </c>
      <c r="C123" s="30" t="s">
        <v>700</v>
      </c>
      <c r="D123" s="29" t="s">
        <v>407</v>
      </c>
      <c r="E123" s="29">
        <v>2</v>
      </c>
      <c r="F123" s="36">
        <v>36</v>
      </c>
      <c r="G123" s="59"/>
      <c r="H123" s="31">
        <f t="shared" si="2"/>
        <v>0</v>
      </c>
      <c r="I123" s="31">
        <f t="shared" si="3"/>
        <v>0</v>
      </c>
    </row>
    <row r="124" spans="1:9" x14ac:dyDescent="0.25">
      <c r="A124" s="30" t="s">
        <v>267</v>
      </c>
      <c r="B124" s="29" t="s">
        <v>341</v>
      </c>
      <c r="C124" s="30" t="s">
        <v>701</v>
      </c>
      <c r="D124" s="29" t="s">
        <v>407</v>
      </c>
      <c r="E124" s="29">
        <v>2</v>
      </c>
      <c r="F124" s="36">
        <v>36</v>
      </c>
      <c r="G124" s="59"/>
      <c r="H124" s="31">
        <f t="shared" si="2"/>
        <v>0</v>
      </c>
      <c r="I124" s="31">
        <f t="shared" si="3"/>
        <v>0</v>
      </c>
    </row>
    <row r="125" spans="1:9" x14ac:dyDescent="0.25">
      <c r="A125" s="75" t="s">
        <v>270</v>
      </c>
      <c r="B125" s="76" t="s">
        <v>344</v>
      </c>
      <c r="C125" s="75" t="s">
        <v>702</v>
      </c>
      <c r="D125" s="76" t="s">
        <v>407</v>
      </c>
      <c r="E125" s="76">
        <v>2</v>
      </c>
      <c r="F125" s="77">
        <v>36</v>
      </c>
      <c r="G125" s="78"/>
      <c r="H125" s="79">
        <f t="shared" si="2"/>
        <v>0</v>
      </c>
      <c r="I125" s="79">
        <f t="shared" si="3"/>
        <v>0</v>
      </c>
    </row>
    <row r="126" spans="1:9" s="22" customFormat="1" x14ac:dyDescent="0.25">
      <c r="A126" s="97" t="s">
        <v>703</v>
      </c>
      <c r="B126" s="98">
        <v>104</v>
      </c>
      <c r="C126" s="97" t="s">
        <v>704</v>
      </c>
      <c r="D126" s="98" t="s">
        <v>407</v>
      </c>
      <c r="E126" s="98"/>
      <c r="F126" s="99"/>
      <c r="G126" s="31"/>
      <c r="H126" s="100"/>
      <c r="I126" s="31"/>
    </row>
    <row r="127" spans="1:9" x14ac:dyDescent="0.25">
      <c r="A127" s="30" t="s">
        <v>275</v>
      </c>
      <c r="B127" s="29" t="s">
        <v>705</v>
      </c>
      <c r="C127" s="30" t="s">
        <v>706</v>
      </c>
      <c r="D127" s="29" t="s">
        <v>407</v>
      </c>
      <c r="E127" s="29">
        <v>2</v>
      </c>
      <c r="F127" s="36">
        <v>36</v>
      </c>
      <c r="G127" s="59"/>
      <c r="H127" s="31">
        <f t="shared" si="2"/>
        <v>0</v>
      </c>
      <c r="I127" s="31">
        <f t="shared" si="3"/>
        <v>0</v>
      </c>
    </row>
    <row r="128" spans="1:9" x14ac:dyDescent="0.25">
      <c r="A128" s="30" t="s">
        <v>278</v>
      </c>
      <c r="B128" s="29" t="s">
        <v>707</v>
      </c>
      <c r="C128" s="30" t="s">
        <v>708</v>
      </c>
      <c r="D128" s="29" t="s">
        <v>407</v>
      </c>
      <c r="E128" s="29">
        <v>2</v>
      </c>
      <c r="F128" s="36">
        <v>36</v>
      </c>
      <c r="G128" s="59"/>
      <c r="H128" s="31">
        <f t="shared" si="2"/>
        <v>0</v>
      </c>
      <c r="I128" s="31">
        <f t="shared" si="3"/>
        <v>0</v>
      </c>
    </row>
    <row r="129" spans="1:9" x14ac:dyDescent="0.25">
      <c r="A129" s="75" t="s">
        <v>281</v>
      </c>
      <c r="B129" s="76" t="s">
        <v>709</v>
      </c>
      <c r="C129" s="75" t="s">
        <v>710</v>
      </c>
      <c r="D129" s="76" t="s">
        <v>407</v>
      </c>
      <c r="E129" s="76">
        <v>2</v>
      </c>
      <c r="F129" s="77">
        <v>36</v>
      </c>
      <c r="G129" s="78"/>
      <c r="H129" s="79">
        <f t="shared" si="2"/>
        <v>0</v>
      </c>
      <c r="I129" s="79">
        <f t="shared" si="3"/>
        <v>0</v>
      </c>
    </row>
    <row r="130" spans="1:9" s="22" customFormat="1" x14ac:dyDescent="0.25">
      <c r="A130" s="97" t="s">
        <v>711</v>
      </c>
      <c r="B130" s="98">
        <v>105</v>
      </c>
      <c r="C130" s="97" t="s">
        <v>712</v>
      </c>
      <c r="D130" s="98" t="s">
        <v>407</v>
      </c>
      <c r="E130" s="98"/>
      <c r="F130" s="99"/>
      <c r="G130" s="31"/>
      <c r="H130" s="31"/>
      <c r="I130" s="31"/>
    </row>
    <row r="131" spans="1:9" s="83" customFormat="1" x14ac:dyDescent="0.25">
      <c r="A131" s="30" t="s">
        <v>275</v>
      </c>
      <c r="B131" s="29" t="s">
        <v>713</v>
      </c>
      <c r="C131" s="30" t="s">
        <v>714</v>
      </c>
      <c r="D131" s="29" t="s">
        <v>407</v>
      </c>
      <c r="E131" s="29">
        <v>2</v>
      </c>
      <c r="F131" s="36">
        <v>36</v>
      </c>
      <c r="G131" s="59"/>
      <c r="H131" s="31">
        <f t="shared" si="2"/>
        <v>0</v>
      </c>
      <c r="I131" s="31">
        <f t="shared" si="3"/>
        <v>0</v>
      </c>
    </row>
    <row r="132" spans="1:9" x14ac:dyDescent="0.25">
      <c r="A132" s="30" t="s">
        <v>278</v>
      </c>
      <c r="B132" s="29" t="s">
        <v>715</v>
      </c>
      <c r="C132" s="30" t="s">
        <v>716</v>
      </c>
      <c r="D132" s="29" t="s">
        <v>407</v>
      </c>
      <c r="E132" s="29">
        <v>2</v>
      </c>
      <c r="F132" s="36">
        <v>36</v>
      </c>
      <c r="G132" s="59"/>
      <c r="H132" s="31">
        <f t="shared" si="2"/>
        <v>0</v>
      </c>
      <c r="I132" s="31">
        <f t="shared" si="3"/>
        <v>0</v>
      </c>
    </row>
    <row r="133" spans="1:9" x14ac:dyDescent="0.25">
      <c r="A133" s="75" t="s">
        <v>281</v>
      </c>
      <c r="B133" s="76" t="s">
        <v>717</v>
      </c>
      <c r="C133" s="75" t="s">
        <v>718</v>
      </c>
      <c r="D133" s="76" t="s">
        <v>407</v>
      </c>
      <c r="E133" s="76">
        <v>2</v>
      </c>
      <c r="F133" s="77">
        <v>36</v>
      </c>
      <c r="G133" s="78"/>
      <c r="H133" s="79">
        <f t="shared" si="2"/>
        <v>0</v>
      </c>
      <c r="I133" s="79">
        <f t="shared" si="3"/>
        <v>0</v>
      </c>
    </row>
    <row r="134" spans="1:9" s="22" customFormat="1" x14ac:dyDescent="0.25">
      <c r="A134" s="97" t="s">
        <v>719</v>
      </c>
      <c r="B134" s="98">
        <v>49</v>
      </c>
      <c r="C134" s="97" t="s">
        <v>719</v>
      </c>
      <c r="D134" s="28" t="s">
        <v>407</v>
      </c>
      <c r="E134" s="5"/>
      <c r="F134"/>
      <c r="G134" s="31"/>
      <c r="H134" s="31"/>
      <c r="I134" s="31"/>
    </row>
    <row r="135" spans="1:9" x14ac:dyDescent="0.25">
      <c r="A135" s="30" t="s">
        <v>719</v>
      </c>
      <c r="B135" s="29" t="s">
        <v>720</v>
      </c>
      <c r="C135" s="30" t="s">
        <v>721</v>
      </c>
      <c r="D135" s="5" t="s">
        <v>407</v>
      </c>
      <c r="E135" s="5">
        <v>2</v>
      </c>
      <c r="F135">
        <v>60</v>
      </c>
      <c r="G135" s="59"/>
      <c r="H135" s="31">
        <f t="shared" ref="H135:H197" si="4">G135*F135*E135</f>
        <v>0</v>
      </c>
      <c r="I135" s="31">
        <f t="shared" ref="I135:I197" si="5">H135*4</f>
        <v>0</v>
      </c>
    </row>
    <row r="136" spans="1:9" x14ac:dyDescent="0.25">
      <c r="A136" s="75" t="s">
        <v>722</v>
      </c>
      <c r="B136" s="76" t="s">
        <v>723</v>
      </c>
      <c r="C136" s="75" t="s">
        <v>724</v>
      </c>
      <c r="D136" s="69" t="s">
        <v>407</v>
      </c>
      <c r="E136" s="69">
        <v>1</v>
      </c>
      <c r="F136" s="81">
        <v>7</v>
      </c>
      <c r="G136" s="78"/>
      <c r="H136" s="79">
        <f t="shared" si="4"/>
        <v>0</v>
      </c>
      <c r="I136" s="79">
        <f t="shared" si="5"/>
        <v>0</v>
      </c>
    </row>
    <row r="137" spans="1:9" s="22" customFormat="1" x14ac:dyDescent="0.25">
      <c r="A137" s="106" t="s">
        <v>725</v>
      </c>
      <c r="B137" s="107">
        <v>50</v>
      </c>
      <c r="C137" s="106" t="s">
        <v>726</v>
      </c>
      <c r="D137" s="107" t="s">
        <v>407</v>
      </c>
      <c r="E137" s="76">
        <v>1</v>
      </c>
      <c r="F137" s="77">
        <v>809</v>
      </c>
      <c r="G137" s="78"/>
      <c r="H137" s="79">
        <f t="shared" si="4"/>
        <v>0</v>
      </c>
      <c r="I137" s="79">
        <f t="shared" si="5"/>
        <v>0</v>
      </c>
    </row>
    <row r="138" spans="1:9" s="22" customFormat="1" x14ac:dyDescent="0.25">
      <c r="A138" s="106" t="s">
        <v>727</v>
      </c>
      <c r="B138" s="107">
        <v>51</v>
      </c>
      <c r="C138" s="106" t="s">
        <v>728</v>
      </c>
      <c r="D138" s="107" t="s">
        <v>407</v>
      </c>
      <c r="E138" s="76">
        <v>2</v>
      </c>
      <c r="F138" s="77">
        <v>5</v>
      </c>
      <c r="G138" s="78"/>
      <c r="H138" s="79">
        <f t="shared" si="4"/>
        <v>0</v>
      </c>
      <c r="I138" s="79">
        <f t="shared" si="5"/>
        <v>0</v>
      </c>
    </row>
    <row r="139" spans="1:9" s="22" customFormat="1" x14ac:dyDescent="0.25">
      <c r="A139" s="97" t="s">
        <v>729</v>
      </c>
      <c r="B139" s="98">
        <v>52</v>
      </c>
      <c r="C139" s="97" t="s">
        <v>730</v>
      </c>
      <c r="D139" s="98" t="s">
        <v>407</v>
      </c>
      <c r="E139" s="98"/>
      <c r="F139" s="99"/>
      <c r="G139" s="31"/>
      <c r="H139" s="31"/>
      <c r="I139" s="31"/>
    </row>
    <row r="140" spans="1:9" x14ac:dyDescent="0.25">
      <c r="A140" s="30" t="s">
        <v>731</v>
      </c>
      <c r="B140" s="29" t="s">
        <v>732</v>
      </c>
      <c r="C140" s="30" t="s">
        <v>1012</v>
      </c>
      <c r="D140" s="5" t="s">
        <v>407</v>
      </c>
      <c r="E140" s="29">
        <v>1</v>
      </c>
      <c r="F140" s="36">
        <v>7</v>
      </c>
      <c r="G140" s="59"/>
      <c r="H140" s="31">
        <f t="shared" si="4"/>
        <v>0</v>
      </c>
      <c r="I140" s="31">
        <f t="shared" si="5"/>
        <v>0</v>
      </c>
    </row>
    <row r="141" spans="1:9" x14ac:dyDescent="0.25">
      <c r="A141" s="75" t="s">
        <v>733</v>
      </c>
      <c r="B141" s="76" t="s">
        <v>734</v>
      </c>
      <c r="C141" s="108" t="s">
        <v>1011</v>
      </c>
      <c r="D141" s="69" t="s">
        <v>407</v>
      </c>
      <c r="E141" s="69">
        <v>1</v>
      </c>
      <c r="F141" s="138">
        <v>3</v>
      </c>
      <c r="G141" s="78"/>
      <c r="H141" s="79">
        <f t="shared" si="4"/>
        <v>0</v>
      </c>
      <c r="I141" s="79">
        <f t="shared" si="5"/>
        <v>0</v>
      </c>
    </row>
    <row r="142" spans="1:9" s="22" customFormat="1" x14ac:dyDescent="0.25">
      <c r="A142" s="106" t="s">
        <v>735</v>
      </c>
      <c r="B142" s="107">
        <v>53</v>
      </c>
      <c r="C142" s="106" t="s">
        <v>736</v>
      </c>
      <c r="D142" s="107" t="s">
        <v>407</v>
      </c>
      <c r="E142" s="76">
        <v>1</v>
      </c>
      <c r="F142" s="77">
        <v>73</v>
      </c>
      <c r="G142" s="78"/>
      <c r="H142" s="79">
        <f t="shared" si="4"/>
        <v>0</v>
      </c>
      <c r="I142" s="79">
        <f t="shared" si="5"/>
        <v>0</v>
      </c>
    </row>
    <row r="143" spans="1:9" s="22" customFormat="1" x14ac:dyDescent="0.25">
      <c r="A143" s="97" t="s">
        <v>737</v>
      </c>
      <c r="B143" s="98">
        <v>54</v>
      </c>
      <c r="C143" s="97" t="s">
        <v>737</v>
      </c>
      <c r="D143" s="98" t="s">
        <v>407</v>
      </c>
      <c r="E143" s="98"/>
      <c r="F143" s="99"/>
      <c r="G143" s="31"/>
      <c r="H143" s="31"/>
      <c r="I143" s="31"/>
    </row>
    <row r="144" spans="1:9" ht="33" customHeight="1" x14ac:dyDescent="0.25">
      <c r="A144" s="30" t="s">
        <v>738</v>
      </c>
      <c r="B144" s="29" t="s">
        <v>739</v>
      </c>
      <c r="C144" s="32" t="s">
        <v>740</v>
      </c>
      <c r="D144" s="29" t="s">
        <v>407</v>
      </c>
      <c r="E144" s="29">
        <v>1</v>
      </c>
      <c r="F144" s="136">
        <v>31</v>
      </c>
      <c r="G144" s="59"/>
      <c r="H144" s="31">
        <f t="shared" si="4"/>
        <v>0</v>
      </c>
      <c r="I144" s="31">
        <f t="shared" si="5"/>
        <v>0</v>
      </c>
    </row>
    <row r="145" spans="1:9" x14ac:dyDescent="0.25">
      <c r="A145" s="75" t="s">
        <v>741</v>
      </c>
      <c r="B145" s="76" t="s">
        <v>742</v>
      </c>
      <c r="C145" s="75" t="s">
        <v>743</v>
      </c>
      <c r="D145" s="76" t="s">
        <v>407</v>
      </c>
      <c r="E145" s="76">
        <v>3</v>
      </c>
      <c r="F145" s="81">
        <v>31</v>
      </c>
      <c r="G145" s="78"/>
      <c r="H145" s="79">
        <f t="shared" si="4"/>
        <v>0</v>
      </c>
      <c r="I145" s="79">
        <f t="shared" si="5"/>
        <v>0</v>
      </c>
    </row>
    <row r="146" spans="1:9" s="22" customFormat="1" ht="33" customHeight="1" x14ac:dyDescent="0.25">
      <c r="A146" s="106" t="s">
        <v>744</v>
      </c>
      <c r="B146" s="107">
        <v>55</v>
      </c>
      <c r="C146" s="109" t="s">
        <v>745</v>
      </c>
      <c r="D146" s="107" t="s">
        <v>407</v>
      </c>
      <c r="E146" s="76">
        <v>2</v>
      </c>
      <c r="F146" s="77">
        <v>351</v>
      </c>
      <c r="G146" s="78"/>
      <c r="H146" s="79">
        <f t="shared" si="4"/>
        <v>0</v>
      </c>
      <c r="I146" s="79">
        <f t="shared" si="5"/>
        <v>0</v>
      </c>
    </row>
    <row r="147" spans="1:9" s="22" customFormat="1" x14ac:dyDescent="0.25">
      <c r="A147" s="106" t="s">
        <v>746</v>
      </c>
      <c r="B147" s="107">
        <v>56</v>
      </c>
      <c r="C147" s="106" t="s">
        <v>747</v>
      </c>
      <c r="D147" s="107" t="s">
        <v>407</v>
      </c>
      <c r="E147" s="76">
        <v>1</v>
      </c>
      <c r="F147" s="77">
        <v>1</v>
      </c>
      <c r="G147" s="78"/>
      <c r="H147" s="79">
        <f t="shared" si="4"/>
        <v>0</v>
      </c>
      <c r="I147" s="79">
        <f t="shared" si="5"/>
        <v>0</v>
      </c>
    </row>
    <row r="148" spans="1:9" s="22" customFormat="1" x14ac:dyDescent="0.25">
      <c r="A148" s="97" t="s">
        <v>748</v>
      </c>
      <c r="B148" s="98">
        <v>57</v>
      </c>
      <c r="C148" s="97" t="s">
        <v>748</v>
      </c>
      <c r="D148" s="98" t="s">
        <v>749</v>
      </c>
      <c r="E148" s="98"/>
      <c r="F148" s="102"/>
      <c r="G148" s="31"/>
      <c r="H148" s="31"/>
      <c r="I148" s="31"/>
    </row>
    <row r="149" spans="1:9" x14ac:dyDescent="0.25">
      <c r="A149" s="30" t="s">
        <v>750</v>
      </c>
      <c r="B149" s="29" t="s">
        <v>751</v>
      </c>
      <c r="C149" s="30" t="s">
        <v>752</v>
      </c>
      <c r="D149" s="29" t="s">
        <v>749</v>
      </c>
      <c r="E149" s="29">
        <v>1</v>
      </c>
      <c r="F149" s="132">
        <v>0.11666666666666665</v>
      </c>
      <c r="G149" s="59"/>
      <c r="H149" s="31">
        <f t="shared" si="4"/>
        <v>0</v>
      </c>
      <c r="I149" s="31">
        <f t="shared" si="5"/>
        <v>0</v>
      </c>
    </row>
    <row r="150" spans="1:9" x14ac:dyDescent="0.25">
      <c r="A150" s="30" t="s">
        <v>753</v>
      </c>
      <c r="B150" s="29" t="s">
        <v>754</v>
      </c>
      <c r="C150" s="30" t="s">
        <v>755</v>
      </c>
      <c r="D150" s="29" t="s">
        <v>749</v>
      </c>
      <c r="E150" s="29">
        <v>1</v>
      </c>
      <c r="F150" s="132">
        <v>0.11666666666666665</v>
      </c>
      <c r="G150" s="59"/>
      <c r="H150" s="31">
        <f t="shared" si="4"/>
        <v>0</v>
      </c>
      <c r="I150" s="31">
        <f t="shared" si="5"/>
        <v>0</v>
      </c>
    </row>
    <row r="151" spans="1:9" x14ac:dyDescent="0.25">
      <c r="A151" s="30" t="s">
        <v>756</v>
      </c>
      <c r="B151" s="29" t="s">
        <v>757</v>
      </c>
      <c r="C151" s="30" t="s">
        <v>758</v>
      </c>
      <c r="D151" s="29" t="s">
        <v>749</v>
      </c>
      <c r="E151" s="29">
        <v>1</v>
      </c>
      <c r="F151" s="132">
        <v>0.11666666666666665</v>
      </c>
      <c r="G151" s="59"/>
      <c r="H151" s="31">
        <f t="shared" si="4"/>
        <v>0</v>
      </c>
      <c r="I151" s="31">
        <f t="shared" si="5"/>
        <v>0</v>
      </c>
    </row>
    <row r="152" spans="1:9" x14ac:dyDescent="0.25">
      <c r="A152" s="30" t="s">
        <v>759</v>
      </c>
      <c r="B152" s="29" t="s">
        <v>760</v>
      </c>
      <c r="C152" s="30" t="s">
        <v>761</v>
      </c>
      <c r="D152" s="29" t="s">
        <v>749</v>
      </c>
      <c r="E152" s="29">
        <v>1</v>
      </c>
      <c r="F152" s="132">
        <v>0.11666666666666665</v>
      </c>
      <c r="G152" s="59"/>
      <c r="H152" s="31">
        <f t="shared" si="4"/>
        <v>0</v>
      </c>
      <c r="I152" s="31">
        <f t="shared" si="5"/>
        <v>0</v>
      </c>
    </row>
    <row r="153" spans="1:9" x14ac:dyDescent="0.25">
      <c r="A153" s="30" t="s">
        <v>762</v>
      </c>
      <c r="B153" s="29" t="s">
        <v>763</v>
      </c>
      <c r="C153" s="30" t="s">
        <v>764</v>
      </c>
      <c r="D153" s="29" t="s">
        <v>749</v>
      </c>
      <c r="E153" s="29">
        <v>1</v>
      </c>
      <c r="F153" s="132">
        <v>0.11666666666666665</v>
      </c>
      <c r="G153" s="59"/>
      <c r="H153" s="31">
        <f t="shared" si="4"/>
        <v>0</v>
      </c>
      <c r="I153" s="31">
        <f t="shared" si="5"/>
        <v>0</v>
      </c>
    </row>
    <row r="154" spans="1:9" x14ac:dyDescent="0.25">
      <c r="A154" s="75" t="s">
        <v>765</v>
      </c>
      <c r="B154" s="76" t="s">
        <v>766</v>
      </c>
      <c r="C154" s="75" t="s">
        <v>767</v>
      </c>
      <c r="D154" s="76" t="s">
        <v>749</v>
      </c>
      <c r="E154" s="76">
        <v>1</v>
      </c>
      <c r="F154" s="130">
        <v>0.11666666666666665</v>
      </c>
      <c r="G154" s="78"/>
      <c r="H154" s="79">
        <f t="shared" si="4"/>
        <v>0</v>
      </c>
      <c r="I154" s="79">
        <f t="shared" si="5"/>
        <v>0</v>
      </c>
    </row>
    <row r="155" spans="1:9" s="22" customFormat="1" x14ac:dyDescent="0.25">
      <c r="A155" s="97" t="s">
        <v>768</v>
      </c>
      <c r="B155" s="98">
        <v>107</v>
      </c>
      <c r="C155" s="97" t="s">
        <v>768</v>
      </c>
      <c r="D155" s="98" t="s">
        <v>749</v>
      </c>
      <c r="E155" s="98"/>
      <c r="F155" s="102"/>
      <c r="G155" s="31"/>
      <c r="H155" s="31"/>
      <c r="I155" s="31"/>
    </row>
    <row r="156" spans="1:9" x14ac:dyDescent="0.25">
      <c r="A156" s="30" t="s">
        <v>769</v>
      </c>
      <c r="B156" s="29" t="s">
        <v>770</v>
      </c>
      <c r="C156" s="32" t="s">
        <v>771</v>
      </c>
      <c r="D156" s="29" t="s">
        <v>749</v>
      </c>
      <c r="E156" s="29">
        <v>1</v>
      </c>
      <c r="F156" s="132">
        <v>0.23333333333333331</v>
      </c>
      <c r="G156" s="59"/>
      <c r="H156" s="31">
        <f t="shared" si="4"/>
        <v>0</v>
      </c>
      <c r="I156" s="31">
        <f t="shared" si="5"/>
        <v>0</v>
      </c>
    </row>
    <row r="157" spans="1:9" x14ac:dyDescent="0.25">
      <c r="A157" s="30" t="s">
        <v>772</v>
      </c>
      <c r="B157" s="29" t="s">
        <v>773</v>
      </c>
      <c r="C157" s="30" t="s">
        <v>774</v>
      </c>
      <c r="D157" s="29" t="s">
        <v>749</v>
      </c>
      <c r="E157" s="29">
        <v>1</v>
      </c>
      <c r="F157" s="132">
        <v>0.23333333333333331</v>
      </c>
      <c r="G157" s="60"/>
      <c r="H157" s="31">
        <f t="shared" si="4"/>
        <v>0</v>
      </c>
      <c r="I157" s="31">
        <f t="shared" si="5"/>
        <v>0</v>
      </c>
    </row>
    <row r="158" spans="1:9" x14ac:dyDescent="0.25">
      <c r="A158" s="75" t="s">
        <v>775</v>
      </c>
      <c r="B158" s="76" t="s">
        <v>776</v>
      </c>
      <c r="C158" s="75" t="s">
        <v>777</v>
      </c>
      <c r="D158" s="76" t="s">
        <v>749</v>
      </c>
      <c r="E158" s="76">
        <v>1</v>
      </c>
      <c r="F158" s="130">
        <v>0.23333333333333331</v>
      </c>
      <c r="G158" s="78"/>
      <c r="H158" s="79">
        <f t="shared" si="4"/>
        <v>0</v>
      </c>
      <c r="I158" s="79">
        <f t="shared" si="5"/>
        <v>0</v>
      </c>
    </row>
    <row r="159" spans="1:9" s="116" customFormat="1" x14ac:dyDescent="0.25">
      <c r="A159" s="97" t="s">
        <v>778</v>
      </c>
      <c r="B159" s="98">
        <v>108</v>
      </c>
      <c r="C159" s="97" t="s">
        <v>778</v>
      </c>
      <c r="D159" s="98" t="s">
        <v>749</v>
      </c>
      <c r="E159" s="98"/>
      <c r="F159" s="103"/>
      <c r="G159" s="31"/>
      <c r="H159" s="31"/>
      <c r="I159" s="31"/>
    </row>
    <row r="160" spans="1:9" x14ac:dyDescent="0.25">
      <c r="A160" s="30" t="s">
        <v>779</v>
      </c>
      <c r="B160" s="29" t="s">
        <v>780</v>
      </c>
      <c r="C160" s="30" t="s">
        <v>781</v>
      </c>
      <c r="D160" s="29" t="s">
        <v>749</v>
      </c>
      <c r="E160" s="29">
        <v>1</v>
      </c>
      <c r="F160" s="131">
        <v>0.23333333333333331</v>
      </c>
      <c r="G160" s="59"/>
      <c r="H160" s="31">
        <f t="shared" si="4"/>
        <v>0</v>
      </c>
      <c r="I160" s="31">
        <f t="shared" si="5"/>
        <v>0</v>
      </c>
    </row>
    <row r="161" spans="1:10" s="115" customFormat="1" x14ac:dyDescent="0.25">
      <c r="A161" s="33" t="s">
        <v>782</v>
      </c>
      <c r="B161" s="34" t="s">
        <v>783</v>
      </c>
      <c r="C161" s="35" t="s">
        <v>784</v>
      </c>
      <c r="D161" s="34" t="s">
        <v>749</v>
      </c>
      <c r="E161" s="34">
        <v>1</v>
      </c>
      <c r="F161" s="131">
        <v>0.23333333333333331</v>
      </c>
      <c r="G161" s="61"/>
      <c r="H161" s="31">
        <f t="shared" si="4"/>
        <v>0</v>
      </c>
      <c r="I161" s="31">
        <f t="shared" si="5"/>
        <v>0</v>
      </c>
      <c r="J161" s="117"/>
    </row>
    <row r="162" spans="1:10" x14ac:dyDescent="0.25">
      <c r="A162" s="75" t="s">
        <v>785</v>
      </c>
      <c r="B162" s="76" t="s">
        <v>786</v>
      </c>
      <c r="C162" s="75" t="s">
        <v>787</v>
      </c>
      <c r="D162" s="76" t="s">
        <v>749</v>
      </c>
      <c r="E162" s="76">
        <v>1</v>
      </c>
      <c r="F162" s="130">
        <v>0.23333333333333331</v>
      </c>
      <c r="G162" s="78"/>
      <c r="H162" s="79">
        <f t="shared" si="4"/>
        <v>0</v>
      </c>
      <c r="I162" s="79">
        <f t="shared" si="5"/>
        <v>0</v>
      </c>
    </row>
    <row r="163" spans="1:10" s="22" customFormat="1" x14ac:dyDescent="0.25">
      <c r="A163" s="106" t="s">
        <v>788</v>
      </c>
      <c r="B163" s="107">
        <v>58</v>
      </c>
      <c r="C163" s="106" t="s">
        <v>789</v>
      </c>
      <c r="D163" s="107" t="s">
        <v>749</v>
      </c>
      <c r="E163" s="76">
        <v>10</v>
      </c>
      <c r="F163" s="118">
        <v>404.7</v>
      </c>
      <c r="G163" s="78"/>
      <c r="H163" s="79">
        <f t="shared" si="4"/>
        <v>0</v>
      </c>
      <c r="I163" s="79">
        <f t="shared" si="5"/>
        <v>0</v>
      </c>
    </row>
    <row r="164" spans="1:10" s="22" customFormat="1" x14ac:dyDescent="0.25">
      <c r="A164" s="97" t="s">
        <v>790</v>
      </c>
      <c r="B164" s="98">
        <v>59</v>
      </c>
      <c r="C164" s="97" t="s">
        <v>791</v>
      </c>
      <c r="D164" s="98" t="s">
        <v>792</v>
      </c>
      <c r="E164" s="98"/>
      <c r="F164" s="99"/>
      <c r="G164" s="31"/>
      <c r="H164" s="31"/>
      <c r="I164" s="31"/>
    </row>
    <row r="165" spans="1:10" x14ac:dyDescent="0.25">
      <c r="A165" s="30" t="s">
        <v>793</v>
      </c>
      <c r="B165" s="29" t="s">
        <v>794</v>
      </c>
      <c r="C165" s="30" t="s">
        <v>795</v>
      </c>
      <c r="D165" s="29" t="s">
        <v>792</v>
      </c>
      <c r="E165" s="29">
        <v>2</v>
      </c>
      <c r="F165" s="129">
        <v>20.5</v>
      </c>
      <c r="G165" s="59"/>
      <c r="H165" s="31">
        <f t="shared" si="4"/>
        <v>0</v>
      </c>
      <c r="I165" s="31">
        <f t="shared" si="5"/>
        <v>0</v>
      </c>
    </row>
    <row r="166" spans="1:10" x14ac:dyDescent="0.25">
      <c r="A166" s="30" t="s">
        <v>796</v>
      </c>
      <c r="B166" s="29" t="s">
        <v>797</v>
      </c>
      <c r="C166" s="30" t="s">
        <v>798</v>
      </c>
      <c r="D166" s="29" t="s">
        <v>792</v>
      </c>
      <c r="E166" s="29">
        <v>2</v>
      </c>
      <c r="F166" s="129">
        <v>20.5</v>
      </c>
      <c r="G166" s="59"/>
      <c r="H166" s="31">
        <f t="shared" si="4"/>
        <v>0</v>
      </c>
      <c r="I166" s="31">
        <f t="shared" si="5"/>
        <v>0</v>
      </c>
    </row>
    <row r="167" spans="1:10" x14ac:dyDescent="0.25">
      <c r="A167" s="30" t="s">
        <v>799</v>
      </c>
      <c r="B167" s="29" t="s">
        <v>800</v>
      </c>
      <c r="C167" s="30" t="s">
        <v>801</v>
      </c>
      <c r="D167" s="29" t="s">
        <v>792</v>
      </c>
      <c r="E167" s="29">
        <v>2</v>
      </c>
      <c r="F167" s="129">
        <v>20.5</v>
      </c>
      <c r="G167" s="59"/>
      <c r="H167" s="31">
        <f t="shared" si="4"/>
        <v>0</v>
      </c>
      <c r="I167" s="31">
        <f t="shared" si="5"/>
        <v>0</v>
      </c>
    </row>
    <row r="168" spans="1:10" x14ac:dyDescent="0.25">
      <c r="A168" s="75" t="s">
        <v>802</v>
      </c>
      <c r="B168" s="76" t="s">
        <v>803</v>
      </c>
      <c r="C168" s="75" t="s">
        <v>804</v>
      </c>
      <c r="D168" s="76" t="s">
        <v>792</v>
      </c>
      <c r="E168" s="76">
        <v>2</v>
      </c>
      <c r="F168" s="118">
        <v>20.5</v>
      </c>
      <c r="G168" s="78"/>
      <c r="H168" s="79">
        <f t="shared" si="4"/>
        <v>0</v>
      </c>
      <c r="I168" s="79">
        <f t="shared" si="5"/>
        <v>0</v>
      </c>
    </row>
    <row r="169" spans="1:10" x14ac:dyDescent="0.25">
      <c r="A169" s="97" t="s">
        <v>805</v>
      </c>
      <c r="B169" s="29">
        <v>60</v>
      </c>
      <c r="C169" s="30"/>
      <c r="D169" s="98" t="s">
        <v>792</v>
      </c>
      <c r="E169" s="29"/>
      <c r="F169" s="144"/>
      <c r="G169" s="31"/>
      <c r="H169" s="31"/>
      <c r="I169" s="31"/>
    </row>
    <row r="170" spans="1:10" s="22" customFormat="1" x14ac:dyDescent="0.25">
      <c r="A170" s="75" t="s">
        <v>805</v>
      </c>
      <c r="B170" s="76" t="s">
        <v>1029</v>
      </c>
      <c r="C170" s="75" t="s">
        <v>806</v>
      </c>
      <c r="D170" s="76" t="s">
        <v>792</v>
      </c>
      <c r="E170" s="76">
        <v>12</v>
      </c>
      <c r="F170" s="77">
        <v>63</v>
      </c>
      <c r="G170" s="78"/>
      <c r="H170" s="79">
        <f t="shared" si="4"/>
        <v>0</v>
      </c>
      <c r="I170" s="79">
        <f t="shared" si="5"/>
        <v>0</v>
      </c>
    </row>
    <row r="171" spans="1:10" s="22" customFormat="1" x14ac:dyDescent="0.25">
      <c r="A171" s="97" t="s">
        <v>807</v>
      </c>
      <c r="B171" s="98">
        <v>61</v>
      </c>
      <c r="C171" s="97" t="s">
        <v>807</v>
      </c>
      <c r="D171" s="98" t="s">
        <v>792</v>
      </c>
      <c r="E171" s="98"/>
      <c r="F171" s="99"/>
      <c r="G171" s="31"/>
      <c r="H171" s="31"/>
      <c r="I171" s="31"/>
    </row>
    <row r="172" spans="1:10" ht="45" x14ac:dyDescent="0.25">
      <c r="A172" s="30" t="s">
        <v>808</v>
      </c>
      <c r="B172" s="29" t="s">
        <v>809</v>
      </c>
      <c r="C172" s="32" t="s">
        <v>810</v>
      </c>
      <c r="D172" s="29" t="s">
        <v>792</v>
      </c>
      <c r="E172" s="29">
        <v>365</v>
      </c>
      <c r="F172" s="129">
        <v>12.5</v>
      </c>
      <c r="G172" s="59"/>
      <c r="H172" s="31">
        <f t="shared" si="4"/>
        <v>0</v>
      </c>
      <c r="I172" s="31">
        <f t="shared" si="5"/>
        <v>0</v>
      </c>
    </row>
    <row r="173" spans="1:10" x14ac:dyDescent="0.25">
      <c r="A173" s="30" t="s">
        <v>811</v>
      </c>
      <c r="B173" s="29" t="s">
        <v>812</v>
      </c>
      <c r="C173" s="30" t="s">
        <v>813</v>
      </c>
      <c r="D173" s="29" t="s">
        <v>792</v>
      </c>
      <c r="E173" s="29">
        <v>240</v>
      </c>
      <c r="F173" s="36">
        <v>8</v>
      </c>
      <c r="G173" s="59"/>
      <c r="H173" s="31">
        <f t="shared" si="4"/>
        <v>0</v>
      </c>
      <c r="I173" s="31">
        <f t="shared" si="5"/>
        <v>0</v>
      </c>
    </row>
    <row r="174" spans="1:10" ht="30" x14ac:dyDescent="0.25">
      <c r="A174" s="30" t="s">
        <v>814</v>
      </c>
      <c r="B174" s="29" t="s">
        <v>815</v>
      </c>
      <c r="C174" s="32" t="s">
        <v>816</v>
      </c>
      <c r="D174" s="29" t="s">
        <v>792</v>
      </c>
      <c r="E174" s="29">
        <v>365</v>
      </c>
      <c r="F174" s="36">
        <v>12</v>
      </c>
      <c r="G174" s="59"/>
      <c r="H174" s="31">
        <f t="shared" si="4"/>
        <v>0</v>
      </c>
      <c r="I174" s="31">
        <f t="shared" si="5"/>
        <v>0</v>
      </c>
    </row>
    <row r="175" spans="1:10" ht="30" x14ac:dyDescent="0.25">
      <c r="A175" s="30" t="s">
        <v>817</v>
      </c>
      <c r="B175" s="29" t="s">
        <v>818</v>
      </c>
      <c r="C175" s="32" t="s">
        <v>819</v>
      </c>
      <c r="D175" s="29" t="s">
        <v>792</v>
      </c>
      <c r="E175" s="29">
        <v>240</v>
      </c>
      <c r="F175" s="36">
        <v>8</v>
      </c>
      <c r="G175" s="60"/>
      <c r="H175" s="31">
        <f t="shared" si="4"/>
        <v>0</v>
      </c>
      <c r="I175" s="31">
        <f t="shared" si="5"/>
        <v>0</v>
      </c>
    </row>
    <row r="176" spans="1:10" x14ac:dyDescent="0.25">
      <c r="A176" s="75" t="s">
        <v>820</v>
      </c>
      <c r="B176" s="76" t="s">
        <v>821</v>
      </c>
      <c r="C176" s="75" t="s">
        <v>822</v>
      </c>
      <c r="D176" s="76" t="s">
        <v>792</v>
      </c>
      <c r="E176" s="76">
        <v>240</v>
      </c>
      <c r="F176" s="77">
        <v>8</v>
      </c>
      <c r="G176" s="110"/>
      <c r="H176" s="79">
        <f t="shared" si="4"/>
        <v>0</v>
      </c>
      <c r="I176" s="79">
        <f t="shared" si="5"/>
        <v>0</v>
      </c>
    </row>
    <row r="177" spans="1:9" s="22" customFormat="1" x14ac:dyDescent="0.25">
      <c r="A177" s="97" t="s">
        <v>823</v>
      </c>
      <c r="B177" s="98">
        <v>62</v>
      </c>
      <c r="C177" s="97" t="s">
        <v>823</v>
      </c>
      <c r="D177" s="98" t="s">
        <v>792</v>
      </c>
      <c r="E177" s="98"/>
      <c r="F177" s="99"/>
      <c r="G177" s="31"/>
      <c r="H177" s="31"/>
      <c r="I177" s="31"/>
    </row>
    <row r="178" spans="1:9" ht="45" x14ac:dyDescent="0.25">
      <c r="A178" s="30" t="s">
        <v>824</v>
      </c>
      <c r="B178" s="29" t="s">
        <v>825</v>
      </c>
      <c r="C178" s="32" t="s">
        <v>826</v>
      </c>
      <c r="D178" s="29" t="s">
        <v>792</v>
      </c>
      <c r="E178" s="29">
        <v>365</v>
      </c>
      <c r="F178" s="36">
        <v>8</v>
      </c>
      <c r="G178" s="59"/>
      <c r="H178" s="31">
        <f t="shared" si="4"/>
        <v>0</v>
      </c>
      <c r="I178" s="31">
        <f t="shared" si="5"/>
        <v>0</v>
      </c>
    </row>
    <row r="179" spans="1:9" ht="45" x14ac:dyDescent="0.25">
      <c r="A179" s="30" t="s">
        <v>827</v>
      </c>
      <c r="B179" s="29" t="s">
        <v>828</v>
      </c>
      <c r="C179" s="32" t="s">
        <v>829</v>
      </c>
      <c r="D179" s="29" t="s">
        <v>792</v>
      </c>
      <c r="E179" s="29">
        <v>365</v>
      </c>
      <c r="F179" s="36">
        <v>8</v>
      </c>
      <c r="G179" s="59"/>
      <c r="H179" s="31">
        <f t="shared" si="4"/>
        <v>0</v>
      </c>
      <c r="I179" s="31">
        <f t="shared" si="5"/>
        <v>0</v>
      </c>
    </row>
    <row r="180" spans="1:9" ht="33.75" customHeight="1" x14ac:dyDescent="0.25">
      <c r="A180" s="30" t="s">
        <v>830</v>
      </c>
      <c r="B180" s="29" t="s">
        <v>831</v>
      </c>
      <c r="C180" s="32" t="s">
        <v>832</v>
      </c>
      <c r="D180" s="29" t="s">
        <v>792</v>
      </c>
      <c r="E180" s="29">
        <v>365</v>
      </c>
      <c r="F180" s="36">
        <v>8</v>
      </c>
      <c r="G180" s="59"/>
      <c r="H180" s="31">
        <f t="shared" si="4"/>
        <v>0</v>
      </c>
      <c r="I180" s="31">
        <f t="shared" si="5"/>
        <v>0</v>
      </c>
    </row>
    <row r="181" spans="1:9" ht="33.75" customHeight="1" x14ac:dyDescent="0.25">
      <c r="A181" s="30" t="s">
        <v>833</v>
      </c>
      <c r="B181" s="29" t="s">
        <v>834</v>
      </c>
      <c r="C181" s="32" t="s">
        <v>835</v>
      </c>
      <c r="D181" s="29" t="s">
        <v>792</v>
      </c>
      <c r="E181" s="29">
        <v>365</v>
      </c>
      <c r="F181" s="36">
        <v>8</v>
      </c>
      <c r="G181" s="59"/>
      <c r="H181" s="31">
        <f t="shared" si="4"/>
        <v>0</v>
      </c>
      <c r="I181" s="31">
        <f t="shared" si="5"/>
        <v>0</v>
      </c>
    </row>
    <row r="182" spans="1:9" ht="33.75" customHeight="1" x14ac:dyDescent="0.25">
      <c r="A182" s="75" t="s">
        <v>836</v>
      </c>
      <c r="B182" s="76" t="s">
        <v>837</v>
      </c>
      <c r="C182" s="108" t="s">
        <v>838</v>
      </c>
      <c r="D182" s="76" t="s">
        <v>792</v>
      </c>
      <c r="E182" s="76">
        <v>365</v>
      </c>
      <c r="F182" s="77">
        <v>8</v>
      </c>
      <c r="G182" s="78"/>
      <c r="H182" s="79">
        <f t="shared" si="4"/>
        <v>0</v>
      </c>
      <c r="I182" s="79">
        <f t="shared" si="5"/>
        <v>0</v>
      </c>
    </row>
    <row r="183" spans="1:9" x14ac:dyDescent="0.25">
      <c r="A183" s="97" t="s">
        <v>839</v>
      </c>
      <c r="B183" s="98">
        <v>63</v>
      </c>
      <c r="C183" s="32"/>
      <c r="D183" s="98" t="s">
        <v>792</v>
      </c>
      <c r="E183" s="29"/>
      <c r="F183" s="128"/>
      <c r="G183" s="31"/>
      <c r="H183" s="31"/>
      <c r="I183" s="31"/>
    </row>
    <row r="184" spans="1:9" s="22" customFormat="1" ht="30" x14ac:dyDescent="0.25">
      <c r="A184" s="75" t="s">
        <v>839</v>
      </c>
      <c r="B184" s="76" t="s">
        <v>1028</v>
      </c>
      <c r="C184" s="108" t="s">
        <v>840</v>
      </c>
      <c r="D184" s="76" t="s">
        <v>792</v>
      </c>
      <c r="E184" s="76">
        <v>1</v>
      </c>
      <c r="F184" s="77">
        <v>317</v>
      </c>
      <c r="G184" s="78"/>
      <c r="H184" s="79">
        <f t="shared" si="4"/>
        <v>0</v>
      </c>
      <c r="I184" s="79">
        <f t="shared" si="5"/>
        <v>0</v>
      </c>
    </row>
    <row r="185" spans="1:9" s="22" customFormat="1" x14ac:dyDescent="0.25">
      <c r="A185" s="106" t="s">
        <v>841</v>
      </c>
      <c r="B185" s="107">
        <v>64</v>
      </c>
      <c r="C185" s="106" t="s">
        <v>842</v>
      </c>
      <c r="D185" s="107" t="s">
        <v>792</v>
      </c>
      <c r="E185" s="76">
        <v>1</v>
      </c>
      <c r="F185" s="77">
        <v>203</v>
      </c>
      <c r="G185" s="78"/>
      <c r="H185" s="79">
        <f t="shared" si="4"/>
        <v>0</v>
      </c>
      <c r="I185" s="79">
        <f t="shared" si="5"/>
        <v>0</v>
      </c>
    </row>
    <row r="186" spans="1:9" s="22" customFormat="1" x14ac:dyDescent="0.25">
      <c r="A186" s="106" t="s">
        <v>843</v>
      </c>
      <c r="B186" s="107">
        <v>65</v>
      </c>
      <c r="C186" s="106" t="s">
        <v>844</v>
      </c>
      <c r="D186" s="107" t="s">
        <v>792</v>
      </c>
      <c r="E186" s="76">
        <v>1</v>
      </c>
      <c r="F186" s="77">
        <v>703</v>
      </c>
      <c r="G186" s="78"/>
      <c r="H186" s="79">
        <f t="shared" si="4"/>
        <v>0</v>
      </c>
      <c r="I186" s="79">
        <f t="shared" si="5"/>
        <v>0</v>
      </c>
    </row>
    <row r="187" spans="1:9" s="22" customFormat="1" x14ac:dyDescent="0.25">
      <c r="A187" s="106" t="s">
        <v>845</v>
      </c>
      <c r="B187" s="107">
        <v>66</v>
      </c>
      <c r="C187" s="106" t="s">
        <v>846</v>
      </c>
      <c r="D187" s="107" t="s">
        <v>847</v>
      </c>
      <c r="E187" s="76">
        <v>4</v>
      </c>
      <c r="F187" s="77">
        <v>153</v>
      </c>
      <c r="G187" s="78"/>
      <c r="H187" s="79">
        <f t="shared" si="4"/>
        <v>0</v>
      </c>
      <c r="I187" s="79">
        <f t="shared" si="5"/>
        <v>0</v>
      </c>
    </row>
    <row r="188" spans="1:9" s="22" customFormat="1" x14ac:dyDescent="0.25">
      <c r="A188" s="97" t="s">
        <v>848</v>
      </c>
      <c r="B188" s="98">
        <v>67</v>
      </c>
      <c r="C188" s="97" t="s">
        <v>849</v>
      </c>
      <c r="D188" s="28" t="s">
        <v>847</v>
      </c>
      <c r="E188" s="5"/>
      <c r="F188"/>
      <c r="G188" s="31"/>
      <c r="H188" s="31"/>
      <c r="I188" s="31"/>
    </row>
    <row r="189" spans="1:9" x14ac:dyDescent="0.25">
      <c r="A189" s="30" t="s">
        <v>850</v>
      </c>
      <c r="B189" s="29" t="s">
        <v>851</v>
      </c>
      <c r="C189" s="30" t="s">
        <v>852</v>
      </c>
      <c r="D189" s="5" t="s">
        <v>847</v>
      </c>
      <c r="E189" s="5">
        <v>1</v>
      </c>
      <c r="F189" s="46">
        <v>1050</v>
      </c>
      <c r="G189" s="59"/>
      <c r="H189" s="31">
        <f t="shared" si="4"/>
        <v>0</v>
      </c>
      <c r="I189" s="31">
        <f t="shared" si="5"/>
        <v>0</v>
      </c>
    </row>
    <row r="190" spans="1:9" ht="30" x14ac:dyDescent="0.25">
      <c r="A190" s="75" t="s">
        <v>853</v>
      </c>
      <c r="B190" s="76" t="s">
        <v>854</v>
      </c>
      <c r="C190" s="108" t="s">
        <v>855</v>
      </c>
      <c r="D190" s="69" t="s">
        <v>847</v>
      </c>
      <c r="E190" s="69">
        <v>1</v>
      </c>
      <c r="F190" s="81">
        <v>2500</v>
      </c>
      <c r="G190" s="78"/>
      <c r="H190" s="79">
        <f t="shared" si="4"/>
        <v>0</v>
      </c>
      <c r="I190" s="79">
        <f t="shared" si="5"/>
        <v>0</v>
      </c>
    </row>
    <row r="191" spans="1:9" s="22" customFormat="1" x14ac:dyDescent="0.25">
      <c r="A191" s="106" t="s">
        <v>856</v>
      </c>
      <c r="B191" s="107">
        <v>68</v>
      </c>
      <c r="C191" s="106" t="s">
        <v>857</v>
      </c>
      <c r="D191" s="107" t="s">
        <v>858</v>
      </c>
      <c r="E191" s="76">
        <v>30</v>
      </c>
      <c r="F191" s="77">
        <v>74</v>
      </c>
      <c r="G191" s="78"/>
      <c r="H191" s="79">
        <f t="shared" si="4"/>
        <v>0</v>
      </c>
      <c r="I191" s="79">
        <f t="shared" si="5"/>
        <v>0</v>
      </c>
    </row>
    <row r="192" spans="1:9" s="22" customFormat="1" x14ac:dyDescent="0.25">
      <c r="A192" s="97" t="s">
        <v>859</v>
      </c>
      <c r="B192" s="98">
        <v>69</v>
      </c>
      <c r="C192" s="97" t="s">
        <v>859</v>
      </c>
      <c r="D192" s="98" t="s">
        <v>858</v>
      </c>
      <c r="E192" s="98"/>
      <c r="F192" s="99"/>
      <c r="G192" s="31"/>
      <c r="H192" s="31"/>
      <c r="I192" s="31"/>
    </row>
    <row r="193" spans="1:9" x14ac:dyDescent="0.25">
      <c r="A193" s="30" t="s">
        <v>860</v>
      </c>
      <c r="B193" s="29" t="s">
        <v>861</v>
      </c>
      <c r="C193" s="30" t="s">
        <v>862</v>
      </c>
      <c r="D193" s="29" t="s">
        <v>858</v>
      </c>
      <c r="E193" s="29">
        <v>36</v>
      </c>
      <c r="F193" s="36">
        <v>18</v>
      </c>
      <c r="G193" s="59"/>
      <c r="H193" s="31">
        <f t="shared" si="4"/>
        <v>0</v>
      </c>
      <c r="I193" s="31">
        <f t="shared" si="5"/>
        <v>0</v>
      </c>
    </row>
    <row r="194" spans="1:9" x14ac:dyDescent="0.25">
      <c r="A194" s="30" t="s">
        <v>863</v>
      </c>
      <c r="B194" s="29" t="s">
        <v>864</v>
      </c>
      <c r="C194" s="30" t="s">
        <v>865</v>
      </c>
      <c r="D194" s="29" t="s">
        <v>858</v>
      </c>
      <c r="E194" s="29">
        <v>36</v>
      </c>
      <c r="F194" s="128">
        <v>18</v>
      </c>
      <c r="G194" s="59"/>
      <c r="H194" s="31">
        <f t="shared" si="4"/>
        <v>0</v>
      </c>
      <c r="I194" s="31">
        <f t="shared" si="5"/>
        <v>0</v>
      </c>
    </row>
    <row r="195" spans="1:9" x14ac:dyDescent="0.25">
      <c r="A195" s="30" t="s">
        <v>866</v>
      </c>
      <c r="B195" s="29" t="s">
        <v>867</v>
      </c>
      <c r="C195" s="30" t="s">
        <v>868</v>
      </c>
      <c r="D195" s="29" t="s">
        <v>858</v>
      </c>
      <c r="E195" s="29">
        <v>36</v>
      </c>
      <c r="F195" s="128">
        <v>18</v>
      </c>
      <c r="G195" s="59"/>
      <c r="H195" s="31">
        <f t="shared" si="4"/>
        <v>0</v>
      </c>
      <c r="I195" s="31">
        <f t="shared" si="5"/>
        <v>0</v>
      </c>
    </row>
    <row r="196" spans="1:9" x14ac:dyDescent="0.25">
      <c r="A196" s="75" t="s">
        <v>869</v>
      </c>
      <c r="B196" s="76" t="s">
        <v>870</v>
      </c>
      <c r="C196" s="75" t="s">
        <v>871</v>
      </c>
      <c r="D196" s="76" t="s">
        <v>858</v>
      </c>
      <c r="E196" s="76">
        <v>36</v>
      </c>
      <c r="F196" s="77">
        <v>18</v>
      </c>
      <c r="G196" s="78"/>
      <c r="H196" s="79">
        <f t="shared" si="4"/>
        <v>0</v>
      </c>
      <c r="I196" s="79">
        <f t="shared" si="5"/>
        <v>0</v>
      </c>
    </row>
    <row r="197" spans="1:9" s="22" customFormat="1" x14ac:dyDescent="0.25">
      <c r="A197" s="106" t="s">
        <v>872</v>
      </c>
      <c r="B197" s="107">
        <v>70</v>
      </c>
      <c r="C197" s="106" t="s">
        <v>873</v>
      </c>
      <c r="D197" s="107" t="s">
        <v>858</v>
      </c>
      <c r="E197" s="76">
        <v>1</v>
      </c>
      <c r="F197" s="124">
        <v>200</v>
      </c>
      <c r="G197" s="78"/>
      <c r="H197" s="79">
        <f t="shared" si="4"/>
        <v>0</v>
      </c>
      <c r="I197" s="79">
        <f t="shared" si="5"/>
        <v>0</v>
      </c>
    </row>
    <row r="198" spans="1:9" s="22" customFormat="1" x14ac:dyDescent="0.25">
      <c r="A198" s="97" t="s">
        <v>874</v>
      </c>
      <c r="B198" s="98">
        <v>71</v>
      </c>
      <c r="C198" s="97" t="s">
        <v>875</v>
      </c>
      <c r="D198" s="98" t="s">
        <v>858</v>
      </c>
      <c r="E198" s="98"/>
      <c r="F198" s="99"/>
      <c r="G198" s="31"/>
      <c r="H198" s="100"/>
      <c r="I198" s="31"/>
    </row>
    <row r="199" spans="1:9" x14ac:dyDescent="0.25">
      <c r="A199" s="30" t="s">
        <v>876</v>
      </c>
      <c r="B199" s="29" t="s">
        <v>877</v>
      </c>
      <c r="C199" s="30" t="s">
        <v>878</v>
      </c>
      <c r="D199" s="29" t="s">
        <v>858</v>
      </c>
      <c r="E199" s="29">
        <v>1</v>
      </c>
      <c r="F199" s="36">
        <v>125</v>
      </c>
      <c r="G199" s="59"/>
      <c r="H199" s="31">
        <f t="shared" ref="H199:H200" si="6">G199*F199*E199</f>
        <v>0</v>
      </c>
      <c r="I199" s="31">
        <f t="shared" ref="I199:I200" si="7">H199*4</f>
        <v>0</v>
      </c>
    </row>
    <row r="200" spans="1:9" x14ac:dyDescent="0.25">
      <c r="A200" s="75" t="s">
        <v>876</v>
      </c>
      <c r="B200" s="76" t="s">
        <v>879</v>
      </c>
      <c r="C200" s="75" t="s">
        <v>880</v>
      </c>
      <c r="D200" s="76" t="s">
        <v>858</v>
      </c>
      <c r="E200" s="76">
        <v>1</v>
      </c>
      <c r="F200" s="77">
        <v>125</v>
      </c>
      <c r="G200" s="78"/>
      <c r="H200" s="79">
        <f t="shared" si="6"/>
        <v>0</v>
      </c>
      <c r="I200" s="79">
        <f t="shared" si="7"/>
        <v>0</v>
      </c>
    </row>
    <row r="201" spans="1:9" x14ac:dyDescent="0.25">
      <c r="G201" s="51" t="s">
        <v>362</v>
      </c>
      <c r="H201" s="52">
        <f>SUM(H5:H200)</f>
        <v>0</v>
      </c>
      <c r="I201" s="52">
        <f>SUM(I5:I200)</f>
        <v>0</v>
      </c>
    </row>
    <row r="203" spans="1:9" x14ac:dyDescent="0.25">
      <c r="A203" s="37" t="s">
        <v>884</v>
      </c>
      <c r="B203" s="41"/>
      <c r="C203" s="40"/>
      <c r="D203" s="41"/>
      <c r="E203" s="41"/>
      <c r="F203" s="40"/>
      <c r="G203" s="40"/>
      <c r="H203" s="40"/>
      <c r="I203" s="40"/>
    </row>
    <row r="205" spans="1:9" s="115" customFormat="1" ht="30" customHeight="1" x14ac:dyDescent="0.25">
      <c r="A205" s="12" t="s">
        <v>0</v>
      </c>
      <c r="B205" s="14" t="s">
        <v>1</v>
      </c>
      <c r="C205" s="13" t="s">
        <v>2</v>
      </c>
      <c r="D205" s="14" t="s">
        <v>368</v>
      </c>
      <c r="E205" s="14" t="s">
        <v>367</v>
      </c>
      <c r="F205" s="13" t="s">
        <v>881</v>
      </c>
      <c r="G205" s="13" t="s">
        <v>364</v>
      </c>
      <c r="H205" s="13" t="s">
        <v>365</v>
      </c>
      <c r="I205" s="13" t="s">
        <v>366</v>
      </c>
    </row>
    <row r="206" spans="1:9" x14ac:dyDescent="0.25">
      <c r="A206" t="s">
        <v>885</v>
      </c>
      <c r="B206" s="5" t="s">
        <v>371</v>
      </c>
      <c r="C206" t="s">
        <v>886</v>
      </c>
      <c r="D206" s="5" t="s">
        <v>792</v>
      </c>
      <c r="E206" s="5">
        <v>26</v>
      </c>
      <c r="F206" s="10">
        <v>3</v>
      </c>
      <c r="G206" s="62"/>
      <c r="H206" s="15">
        <f>G206*F206*E206</f>
        <v>0</v>
      </c>
      <c r="I206" s="15">
        <f>H206*4</f>
        <v>0</v>
      </c>
    </row>
    <row r="207" spans="1:9" x14ac:dyDescent="0.25">
      <c r="A207" t="s">
        <v>887</v>
      </c>
      <c r="B207" s="5" t="s">
        <v>374</v>
      </c>
      <c r="C207" t="s">
        <v>888</v>
      </c>
      <c r="D207" s="5" t="s">
        <v>749</v>
      </c>
      <c r="E207" s="5">
        <v>1</v>
      </c>
      <c r="F207" s="10">
        <v>140</v>
      </c>
      <c r="G207" s="62"/>
      <c r="H207" s="15">
        <f t="shared" ref="H207:H225" si="8">G207*F207*E207</f>
        <v>0</v>
      </c>
      <c r="I207" s="15">
        <f t="shared" ref="I207:I225" si="9">H207*4</f>
        <v>0</v>
      </c>
    </row>
    <row r="208" spans="1:9" x14ac:dyDescent="0.25">
      <c r="A208" t="s">
        <v>887</v>
      </c>
      <c r="B208" s="5" t="s">
        <v>371</v>
      </c>
      <c r="C208" t="s">
        <v>888</v>
      </c>
      <c r="D208" s="5" t="s">
        <v>749</v>
      </c>
      <c r="E208" s="5">
        <v>1</v>
      </c>
      <c r="F208" s="10">
        <v>140</v>
      </c>
      <c r="G208" s="62"/>
      <c r="H208" s="15">
        <f t="shared" si="8"/>
        <v>0</v>
      </c>
      <c r="I208" s="15">
        <f t="shared" si="9"/>
        <v>0</v>
      </c>
    </row>
    <row r="209" spans="1:9" x14ac:dyDescent="0.25">
      <c r="A209" t="s">
        <v>889</v>
      </c>
      <c r="B209" s="5" t="s">
        <v>374</v>
      </c>
      <c r="C209" t="s">
        <v>890</v>
      </c>
      <c r="D209" s="5" t="s">
        <v>749</v>
      </c>
      <c r="E209" s="5">
        <v>1</v>
      </c>
      <c r="F209" s="10">
        <v>200</v>
      </c>
      <c r="G209" s="62"/>
      <c r="H209" s="15">
        <f t="shared" si="8"/>
        <v>0</v>
      </c>
      <c r="I209" s="15">
        <f t="shared" si="9"/>
        <v>0</v>
      </c>
    </row>
    <row r="210" spans="1:9" x14ac:dyDescent="0.25">
      <c r="A210" t="s">
        <v>889</v>
      </c>
      <c r="B210" s="5" t="s">
        <v>371</v>
      </c>
      <c r="C210" t="s">
        <v>890</v>
      </c>
      <c r="D210" s="5" t="s">
        <v>749</v>
      </c>
      <c r="E210" s="5">
        <v>1</v>
      </c>
      <c r="F210" s="10">
        <v>150</v>
      </c>
      <c r="G210" s="62"/>
      <c r="H210" s="15">
        <f t="shared" si="8"/>
        <v>0</v>
      </c>
      <c r="I210" s="15">
        <f t="shared" si="9"/>
        <v>0</v>
      </c>
    </row>
    <row r="211" spans="1:9" x14ac:dyDescent="0.25">
      <c r="A211" t="s">
        <v>891</v>
      </c>
      <c r="B211" s="5" t="s">
        <v>371</v>
      </c>
      <c r="C211" t="s">
        <v>892</v>
      </c>
      <c r="D211" s="5" t="s">
        <v>792</v>
      </c>
      <c r="E211" s="5">
        <v>720</v>
      </c>
      <c r="F211" s="10">
        <v>1</v>
      </c>
      <c r="G211" s="62"/>
      <c r="H211" s="15">
        <f t="shared" si="8"/>
        <v>0</v>
      </c>
      <c r="I211" s="15">
        <f t="shared" si="9"/>
        <v>0</v>
      </c>
    </row>
    <row r="212" spans="1:9" x14ac:dyDescent="0.25">
      <c r="A212" t="s">
        <v>893</v>
      </c>
      <c r="B212" s="5" t="s">
        <v>371</v>
      </c>
      <c r="C212" t="s">
        <v>894</v>
      </c>
      <c r="D212" s="5" t="s">
        <v>407</v>
      </c>
      <c r="E212" s="5">
        <v>365</v>
      </c>
      <c r="F212" s="10">
        <v>226</v>
      </c>
      <c r="G212" s="62"/>
      <c r="H212" s="15">
        <f t="shared" si="8"/>
        <v>0</v>
      </c>
      <c r="I212" s="15">
        <f t="shared" si="9"/>
        <v>0</v>
      </c>
    </row>
    <row r="213" spans="1:9" x14ac:dyDescent="0.25">
      <c r="A213" t="s">
        <v>895</v>
      </c>
      <c r="B213" s="5" t="s">
        <v>371</v>
      </c>
      <c r="C213" t="s">
        <v>896</v>
      </c>
      <c r="D213" s="5" t="s">
        <v>407</v>
      </c>
      <c r="E213" s="5">
        <v>2</v>
      </c>
      <c r="F213" s="10">
        <v>70000</v>
      </c>
      <c r="G213" s="62"/>
      <c r="H213" s="15">
        <f t="shared" si="8"/>
        <v>0</v>
      </c>
      <c r="I213" s="15">
        <f t="shared" si="9"/>
        <v>0</v>
      </c>
    </row>
    <row r="214" spans="1:9" x14ac:dyDescent="0.25">
      <c r="A214" t="s">
        <v>897</v>
      </c>
      <c r="B214" s="5" t="s">
        <v>371</v>
      </c>
      <c r="C214" t="s">
        <v>898</v>
      </c>
      <c r="D214" s="5" t="s">
        <v>407</v>
      </c>
      <c r="E214" s="5">
        <v>365</v>
      </c>
      <c r="F214" s="10">
        <v>226</v>
      </c>
      <c r="G214" s="62"/>
      <c r="H214" s="15">
        <f t="shared" si="8"/>
        <v>0</v>
      </c>
      <c r="I214" s="15">
        <f t="shared" si="9"/>
        <v>0</v>
      </c>
    </row>
    <row r="215" spans="1:9" x14ac:dyDescent="0.25">
      <c r="A215" t="s">
        <v>899</v>
      </c>
      <c r="B215" s="5" t="s">
        <v>371</v>
      </c>
      <c r="C215" t="s">
        <v>900</v>
      </c>
      <c r="D215" s="5" t="s">
        <v>407</v>
      </c>
      <c r="E215" s="5">
        <v>350</v>
      </c>
      <c r="F215" s="10">
        <v>1</v>
      </c>
      <c r="G215" s="62"/>
      <c r="H215" s="15">
        <f t="shared" si="8"/>
        <v>0</v>
      </c>
      <c r="I215" s="15">
        <f t="shared" si="9"/>
        <v>0</v>
      </c>
    </row>
    <row r="216" spans="1:9" x14ac:dyDescent="0.25">
      <c r="A216" t="s">
        <v>1033</v>
      </c>
      <c r="B216" s="5" t="s">
        <v>371</v>
      </c>
      <c r="C216" t="s">
        <v>901</v>
      </c>
      <c r="D216" s="5" t="s">
        <v>407</v>
      </c>
      <c r="E216" s="5">
        <v>156</v>
      </c>
      <c r="F216" s="10">
        <v>88</v>
      </c>
      <c r="G216" s="62"/>
      <c r="H216" s="15">
        <f t="shared" si="8"/>
        <v>0</v>
      </c>
      <c r="I216" s="15">
        <f t="shared" si="9"/>
        <v>0</v>
      </c>
    </row>
    <row r="217" spans="1:9" x14ac:dyDescent="0.25">
      <c r="A217" t="s">
        <v>1034</v>
      </c>
      <c r="B217" s="5" t="s">
        <v>371</v>
      </c>
      <c r="C217" t="s">
        <v>902</v>
      </c>
      <c r="D217" s="5" t="s">
        <v>407</v>
      </c>
      <c r="E217" s="5">
        <v>1095</v>
      </c>
      <c r="F217" s="10">
        <v>10</v>
      </c>
      <c r="G217" s="62"/>
      <c r="H217" s="15">
        <f t="shared" si="8"/>
        <v>0</v>
      </c>
      <c r="I217" s="15">
        <f t="shared" si="9"/>
        <v>0</v>
      </c>
    </row>
    <row r="218" spans="1:9" x14ac:dyDescent="0.25">
      <c r="A218" t="s">
        <v>1035</v>
      </c>
      <c r="B218" s="5" t="s">
        <v>371</v>
      </c>
      <c r="C218" t="s">
        <v>903</v>
      </c>
      <c r="D218" s="5" t="s">
        <v>407</v>
      </c>
      <c r="E218" s="5">
        <v>1825</v>
      </c>
      <c r="F218" s="10">
        <v>22</v>
      </c>
      <c r="G218" s="62"/>
      <c r="H218" s="15">
        <f t="shared" si="8"/>
        <v>0</v>
      </c>
      <c r="I218" s="15">
        <f t="shared" si="9"/>
        <v>0</v>
      </c>
    </row>
    <row r="219" spans="1:9" ht="30" x14ac:dyDescent="0.25">
      <c r="A219" t="s">
        <v>1022</v>
      </c>
      <c r="B219" s="5" t="s">
        <v>371</v>
      </c>
      <c r="C219" s="4" t="s">
        <v>1023</v>
      </c>
      <c r="D219" s="5" t="s">
        <v>407</v>
      </c>
      <c r="E219" s="5">
        <v>12</v>
      </c>
      <c r="F219" s="142">
        <v>10</v>
      </c>
      <c r="G219" s="62"/>
      <c r="H219" s="15">
        <f>G219*F219*E219</f>
        <v>0</v>
      </c>
      <c r="I219" s="15">
        <f>H219*4</f>
        <v>0</v>
      </c>
    </row>
    <row r="220" spans="1:9" x14ac:dyDescent="0.25">
      <c r="A220" t="s">
        <v>904</v>
      </c>
      <c r="B220" s="5" t="s">
        <v>374</v>
      </c>
      <c r="C220" t="s">
        <v>905</v>
      </c>
      <c r="D220" s="5" t="s">
        <v>792</v>
      </c>
      <c r="E220" s="5">
        <v>1</v>
      </c>
      <c r="F220" s="10">
        <v>4032</v>
      </c>
      <c r="G220" s="62"/>
      <c r="H220" s="15">
        <f t="shared" si="8"/>
        <v>0</v>
      </c>
      <c r="I220" s="15">
        <f t="shared" si="9"/>
        <v>0</v>
      </c>
    </row>
    <row r="221" spans="1:9" x14ac:dyDescent="0.25">
      <c r="A221" t="s">
        <v>1030</v>
      </c>
      <c r="B221" s="5" t="s">
        <v>374</v>
      </c>
      <c r="C221" t="s">
        <v>906</v>
      </c>
      <c r="D221" s="5" t="s">
        <v>407</v>
      </c>
      <c r="E221" s="5">
        <v>261</v>
      </c>
      <c r="F221" s="10">
        <v>221</v>
      </c>
      <c r="G221" s="62"/>
      <c r="H221" s="15">
        <f t="shared" si="8"/>
        <v>0</v>
      </c>
      <c r="I221" s="15">
        <f t="shared" si="9"/>
        <v>0</v>
      </c>
    </row>
    <row r="222" spans="1:9" x14ac:dyDescent="0.25">
      <c r="A222" t="s">
        <v>1031</v>
      </c>
      <c r="B222" s="5" t="s">
        <v>374</v>
      </c>
      <c r="C222" t="s">
        <v>907</v>
      </c>
      <c r="D222" s="5" t="s">
        <v>407</v>
      </c>
      <c r="E222" s="5">
        <v>365</v>
      </c>
      <c r="F222" s="10">
        <v>95</v>
      </c>
      <c r="G222" s="62"/>
      <c r="H222" s="15">
        <f t="shared" si="8"/>
        <v>0</v>
      </c>
      <c r="I222" s="15">
        <f t="shared" si="9"/>
        <v>0</v>
      </c>
    </row>
    <row r="223" spans="1:9" x14ac:dyDescent="0.25">
      <c r="A223" t="s">
        <v>1032</v>
      </c>
      <c r="B223" s="5" t="s">
        <v>374</v>
      </c>
      <c r="C223" t="s">
        <v>908</v>
      </c>
      <c r="D223" s="5" t="s">
        <v>407</v>
      </c>
      <c r="E223" s="5">
        <v>104</v>
      </c>
      <c r="F223" s="10">
        <v>221</v>
      </c>
      <c r="G223" s="62"/>
      <c r="H223" s="15">
        <f t="shared" si="8"/>
        <v>0</v>
      </c>
      <c r="I223" s="15">
        <f t="shared" si="9"/>
        <v>0</v>
      </c>
    </row>
    <row r="224" spans="1:9" x14ac:dyDescent="0.25">
      <c r="A224" t="s">
        <v>909</v>
      </c>
      <c r="B224" s="5" t="s">
        <v>374</v>
      </c>
      <c r="C224" t="s">
        <v>1019</v>
      </c>
      <c r="D224" s="5" t="s">
        <v>407</v>
      </c>
      <c r="E224" s="5">
        <v>48</v>
      </c>
      <c r="F224" s="10">
        <v>50</v>
      </c>
      <c r="G224" s="62"/>
      <c r="H224" s="15">
        <f t="shared" si="8"/>
        <v>0</v>
      </c>
      <c r="I224" s="15">
        <f t="shared" si="9"/>
        <v>0</v>
      </c>
    </row>
    <row r="225" spans="1:9" x14ac:dyDescent="0.25">
      <c r="A225" s="68" t="s">
        <v>910</v>
      </c>
      <c r="B225" s="69" t="s">
        <v>911</v>
      </c>
      <c r="C225" s="68" t="s">
        <v>910</v>
      </c>
      <c r="D225" s="69" t="s">
        <v>792</v>
      </c>
      <c r="E225" s="69">
        <v>1</v>
      </c>
      <c r="F225" s="80">
        <v>240</v>
      </c>
      <c r="G225" s="92"/>
      <c r="H225" s="73">
        <f t="shared" si="8"/>
        <v>0</v>
      </c>
      <c r="I225" s="73">
        <f t="shared" si="9"/>
        <v>0</v>
      </c>
    </row>
    <row r="226" spans="1:9" x14ac:dyDescent="0.25">
      <c r="G226" s="51" t="s">
        <v>362</v>
      </c>
      <c r="H226" s="52">
        <f>SUM(H206:H225)</f>
        <v>0</v>
      </c>
      <c r="I226" s="52">
        <f>SUM(I206:I225)</f>
        <v>0</v>
      </c>
    </row>
    <row r="227" spans="1:9" x14ac:dyDescent="0.25">
      <c r="G227" s="53" t="s">
        <v>392</v>
      </c>
      <c r="H227" s="54">
        <f>SUMIF($B$206:$B$225,"A",$H$206:$H$225)</f>
        <v>0</v>
      </c>
      <c r="I227" s="54">
        <f>H227*4</f>
        <v>0</v>
      </c>
    </row>
    <row r="228" spans="1:9" x14ac:dyDescent="0.25">
      <c r="G228" s="53" t="s">
        <v>393</v>
      </c>
      <c r="H228" s="54">
        <f>SUMIF($B$206:$B$225,"B",$H$206:$H$225)</f>
        <v>0</v>
      </c>
      <c r="I228" s="54">
        <f>H228*4</f>
        <v>0</v>
      </c>
    </row>
    <row r="229" spans="1:9" x14ac:dyDescent="0.25">
      <c r="G229" s="53" t="s">
        <v>912</v>
      </c>
      <c r="H229" s="54">
        <f>SUMIF($B$206:$B$225,"nezařazeno",$H$206:$H$225)</f>
        <v>0</v>
      </c>
      <c r="I229" s="54">
        <f>H229*4</f>
        <v>0</v>
      </c>
    </row>
  </sheetData>
  <sheetProtection algorithmName="SHA-512" hashValue="FwUCMExxQ7cMfIVW2aO7fsYgNmpP4eFn1mcVpHXLQZWYZ6pYWfxJsn1k6q6hnUeAXz7Y+anFyHId0+1/+lZ7lg==" saltValue="hMiMq4kw7W9P48PAhEFiLw==" spinCount="100000" sheet="1" selectLockedCells="1"/>
  <pageMargins left="0.7" right="0.7" top="0.75" bottom="0.75" header="0.3" footer="0.3"/>
  <pageSetup paperSize="9" orientation="portrait" r:id="rId1"/>
  <ignoredErrors>
    <ignoredError sqref="I22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93868-37A5-4524-9BDF-6D8CA1E5772D}">
  <sheetPr>
    <tabColor theme="3" tint="0.749992370372631"/>
  </sheetPr>
  <dimension ref="A1:E87"/>
  <sheetViews>
    <sheetView zoomScale="74" zoomScaleNormal="130" workbookViewId="0">
      <selection activeCell="D6" sqref="D6"/>
    </sheetView>
  </sheetViews>
  <sheetFormatPr defaultColWidth="9.140625" defaultRowHeight="15" x14ac:dyDescent="0.25"/>
  <cols>
    <col min="1" max="1" width="107.85546875" style="8" bestFit="1" customWidth="1"/>
    <col min="2" max="2" width="8.85546875" style="9" bestFit="1" customWidth="1"/>
    <col min="3" max="4" width="15.85546875" style="8" customWidth="1"/>
    <col min="5" max="5" width="25.7109375" style="8" customWidth="1"/>
    <col min="6" max="16384" width="9.140625" style="8"/>
  </cols>
  <sheetData>
    <row r="1" spans="1:5" x14ac:dyDescent="0.25">
      <c r="D1" s="9"/>
      <c r="E1" s="9"/>
    </row>
    <row r="2" spans="1:5" s="22" customFormat="1" x14ac:dyDescent="0.25">
      <c r="A2" s="42" t="s">
        <v>913</v>
      </c>
      <c r="B2" s="43"/>
      <c r="C2" s="44"/>
      <c r="D2" s="43"/>
      <c r="E2" s="43"/>
    </row>
    <row r="3" spans="1:5" x14ac:dyDescent="0.25">
      <c r="D3" s="9"/>
      <c r="E3" s="9"/>
    </row>
    <row r="4" spans="1:5" s="82" customFormat="1" ht="30" customHeight="1" x14ac:dyDescent="0.25">
      <c r="A4" s="13" t="s">
        <v>914</v>
      </c>
      <c r="B4" s="14" t="s">
        <v>368</v>
      </c>
      <c r="C4" s="13" t="s">
        <v>998</v>
      </c>
      <c r="D4" s="13" t="s">
        <v>364</v>
      </c>
      <c r="E4" s="13" t="s">
        <v>999</v>
      </c>
    </row>
    <row r="5" spans="1:5" s="22" customFormat="1" x14ac:dyDescent="0.25">
      <c r="A5" s="27" t="s">
        <v>915</v>
      </c>
      <c r="B5" s="28"/>
      <c r="C5" s="45"/>
      <c r="D5" s="3"/>
      <c r="E5" s="3"/>
    </row>
    <row r="6" spans="1:5" x14ac:dyDescent="0.25">
      <c r="A6" t="s">
        <v>916</v>
      </c>
      <c r="B6" s="5" t="s">
        <v>858</v>
      </c>
      <c r="C6" s="127">
        <v>33.599999999999994</v>
      </c>
      <c r="D6" s="58"/>
      <c r="E6" s="15">
        <f>D6*C6</f>
        <v>0</v>
      </c>
    </row>
    <row r="7" spans="1:5" x14ac:dyDescent="0.25">
      <c r="A7" t="s">
        <v>917</v>
      </c>
      <c r="B7" s="5" t="s">
        <v>858</v>
      </c>
      <c r="C7" s="127">
        <v>33.6</v>
      </c>
      <c r="D7" s="58"/>
      <c r="E7" s="15">
        <f t="shared" ref="E7:E70" si="0">D7*C7</f>
        <v>0</v>
      </c>
    </row>
    <row r="8" spans="1:5" x14ac:dyDescent="0.25">
      <c r="A8" t="s">
        <v>918</v>
      </c>
      <c r="B8" s="5" t="s">
        <v>858</v>
      </c>
      <c r="C8" s="46">
        <v>140</v>
      </c>
      <c r="D8" s="58"/>
      <c r="E8" s="15">
        <f t="shared" si="0"/>
        <v>0</v>
      </c>
    </row>
    <row r="9" spans="1:5" s="83" customFormat="1" x14ac:dyDescent="0.25">
      <c r="A9" s="1" t="s">
        <v>919</v>
      </c>
      <c r="B9" s="2" t="s">
        <v>920</v>
      </c>
      <c r="C9" s="47">
        <v>56</v>
      </c>
      <c r="D9" s="62"/>
      <c r="E9" s="15">
        <f t="shared" si="0"/>
        <v>0</v>
      </c>
    </row>
    <row r="10" spans="1:5" s="22" customFormat="1" x14ac:dyDescent="0.25">
      <c r="A10" s="27" t="s">
        <v>921</v>
      </c>
      <c r="B10" s="28"/>
      <c r="C10" s="45"/>
      <c r="D10" s="3"/>
      <c r="E10" s="15"/>
    </row>
    <row r="11" spans="1:5" x14ac:dyDescent="0.25">
      <c r="A11" t="s">
        <v>922</v>
      </c>
      <c r="B11" s="5" t="s">
        <v>858</v>
      </c>
      <c r="C11" s="46">
        <v>420</v>
      </c>
      <c r="D11" s="58"/>
      <c r="E11" s="15">
        <f t="shared" si="0"/>
        <v>0</v>
      </c>
    </row>
    <row r="12" spans="1:5" s="83" customFormat="1" x14ac:dyDescent="0.25">
      <c r="A12" s="1" t="s">
        <v>923</v>
      </c>
      <c r="B12" s="2" t="s">
        <v>858</v>
      </c>
      <c r="C12" s="47">
        <v>560</v>
      </c>
      <c r="D12" s="62"/>
      <c r="E12" s="15">
        <f t="shared" si="0"/>
        <v>0</v>
      </c>
    </row>
    <row r="13" spans="1:5" s="22" customFormat="1" x14ac:dyDescent="0.25">
      <c r="A13" s="27" t="s">
        <v>924</v>
      </c>
      <c r="B13" s="28"/>
      <c r="C13" s="45"/>
      <c r="D13" s="3"/>
      <c r="E13" s="15"/>
    </row>
    <row r="14" spans="1:5" x14ac:dyDescent="0.25">
      <c r="A14" t="s">
        <v>925</v>
      </c>
      <c r="B14" s="5" t="s">
        <v>5</v>
      </c>
      <c r="C14" s="46">
        <v>2800</v>
      </c>
      <c r="D14" s="58"/>
      <c r="E14" s="15">
        <f t="shared" si="0"/>
        <v>0</v>
      </c>
    </row>
    <row r="15" spans="1:5" x14ac:dyDescent="0.25">
      <c r="A15" t="s">
        <v>926</v>
      </c>
      <c r="B15" s="5" t="s">
        <v>5</v>
      </c>
      <c r="C15" s="46">
        <v>2800</v>
      </c>
      <c r="D15" s="58"/>
      <c r="E15" s="15">
        <f t="shared" si="0"/>
        <v>0</v>
      </c>
    </row>
    <row r="16" spans="1:5" x14ac:dyDescent="0.25">
      <c r="A16" t="s">
        <v>927</v>
      </c>
      <c r="B16" s="5" t="s">
        <v>5</v>
      </c>
      <c r="C16" s="46">
        <v>2800</v>
      </c>
      <c r="D16" s="58"/>
      <c r="E16" s="15">
        <f t="shared" si="0"/>
        <v>0</v>
      </c>
    </row>
    <row r="17" spans="1:5" x14ac:dyDescent="0.25">
      <c r="A17" t="s">
        <v>928</v>
      </c>
      <c r="B17" s="5" t="s">
        <v>5</v>
      </c>
      <c r="C17" s="46">
        <v>2800</v>
      </c>
      <c r="D17" s="58"/>
      <c r="E17" s="15">
        <f t="shared" si="0"/>
        <v>0</v>
      </c>
    </row>
    <row r="18" spans="1:5" x14ac:dyDescent="0.25">
      <c r="A18" t="s">
        <v>929</v>
      </c>
      <c r="B18" s="5" t="s">
        <v>920</v>
      </c>
      <c r="C18" s="46">
        <v>280000</v>
      </c>
      <c r="D18" s="58"/>
      <c r="E18" s="15">
        <f t="shared" si="0"/>
        <v>0</v>
      </c>
    </row>
    <row r="19" spans="1:5" s="22" customFormat="1" x14ac:dyDescent="0.25">
      <c r="A19" s="27" t="s">
        <v>1000</v>
      </c>
      <c r="B19" s="28"/>
      <c r="C19" s="45"/>
      <c r="D19" s="3"/>
      <c r="E19" s="15"/>
    </row>
    <row r="20" spans="1:5" x14ac:dyDescent="0.25">
      <c r="A20" t="s">
        <v>930</v>
      </c>
      <c r="B20" s="5" t="s">
        <v>920</v>
      </c>
      <c r="C20" s="46">
        <v>840</v>
      </c>
      <c r="D20" s="58"/>
      <c r="E20" s="15">
        <f t="shared" si="0"/>
        <v>0</v>
      </c>
    </row>
    <row r="21" spans="1:5" x14ac:dyDescent="0.25">
      <c r="A21" t="s">
        <v>931</v>
      </c>
      <c r="B21" s="5" t="s">
        <v>920</v>
      </c>
      <c r="C21" s="46">
        <v>840</v>
      </c>
      <c r="D21" s="58"/>
      <c r="E21" s="15">
        <f t="shared" si="0"/>
        <v>0</v>
      </c>
    </row>
    <row r="22" spans="1:5" x14ac:dyDescent="0.25">
      <c r="A22" t="s">
        <v>932</v>
      </c>
      <c r="B22" s="5" t="s">
        <v>920</v>
      </c>
      <c r="C22" s="46">
        <v>840</v>
      </c>
      <c r="D22" s="58"/>
      <c r="E22" s="15">
        <f t="shared" si="0"/>
        <v>0</v>
      </c>
    </row>
    <row r="23" spans="1:5" x14ac:dyDescent="0.25">
      <c r="A23" t="s">
        <v>933</v>
      </c>
      <c r="B23" s="5" t="s">
        <v>920</v>
      </c>
      <c r="C23" s="46">
        <v>840</v>
      </c>
      <c r="D23" s="58"/>
      <c r="E23" s="15">
        <f t="shared" si="0"/>
        <v>0</v>
      </c>
    </row>
    <row r="24" spans="1:5" s="83" customFormat="1" x14ac:dyDescent="0.25">
      <c r="A24" s="1" t="s">
        <v>934</v>
      </c>
      <c r="B24" s="2" t="s">
        <v>847</v>
      </c>
      <c r="C24" s="47">
        <v>420</v>
      </c>
      <c r="D24" s="62"/>
      <c r="E24" s="15">
        <f t="shared" si="0"/>
        <v>0</v>
      </c>
    </row>
    <row r="25" spans="1:5" x14ac:dyDescent="0.25">
      <c r="A25" t="s">
        <v>935</v>
      </c>
      <c r="B25" s="5" t="s">
        <v>920</v>
      </c>
      <c r="C25" s="46">
        <v>140</v>
      </c>
      <c r="D25" s="58"/>
      <c r="E25" s="15">
        <f t="shared" si="0"/>
        <v>0</v>
      </c>
    </row>
    <row r="26" spans="1:5" x14ac:dyDescent="0.25">
      <c r="A26" t="s">
        <v>936</v>
      </c>
      <c r="B26" s="5" t="s">
        <v>920</v>
      </c>
      <c r="C26" s="46">
        <v>140</v>
      </c>
      <c r="D26" s="58"/>
      <c r="E26" s="15">
        <f t="shared" si="0"/>
        <v>0</v>
      </c>
    </row>
    <row r="27" spans="1:5" x14ac:dyDescent="0.25">
      <c r="A27" t="s">
        <v>937</v>
      </c>
      <c r="B27" s="5" t="s">
        <v>847</v>
      </c>
      <c r="C27" s="46">
        <v>560</v>
      </c>
      <c r="D27" s="58"/>
      <c r="E27" s="15">
        <f t="shared" si="0"/>
        <v>0</v>
      </c>
    </row>
    <row r="28" spans="1:5" x14ac:dyDescent="0.25">
      <c r="A28" t="s">
        <v>938</v>
      </c>
      <c r="B28" s="5" t="s">
        <v>847</v>
      </c>
      <c r="C28" s="46">
        <v>1400</v>
      </c>
      <c r="D28" s="58"/>
      <c r="E28" s="15">
        <f t="shared" si="0"/>
        <v>0</v>
      </c>
    </row>
    <row r="29" spans="1:5" x14ac:dyDescent="0.25">
      <c r="A29" t="s">
        <v>939</v>
      </c>
      <c r="B29" s="5" t="s">
        <v>5</v>
      </c>
      <c r="C29" s="46">
        <v>280</v>
      </c>
      <c r="D29" s="58"/>
      <c r="E29" s="15">
        <f t="shared" si="0"/>
        <v>0</v>
      </c>
    </row>
    <row r="30" spans="1:5" x14ac:dyDescent="0.25">
      <c r="A30" t="s">
        <v>940</v>
      </c>
      <c r="B30" s="5" t="s">
        <v>941</v>
      </c>
      <c r="C30" s="46">
        <v>280</v>
      </c>
      <c r="D30" s="58"/>
      <c r="E30" s="15">
        <f t="shared" si="0"/>
        <v>0</v>
      </c>
    </row>
    <row r="31" spans="1:5" x14ac:dyDescent="0.25">
      <c r="A31" t="s">
        <v>942</v>
      </c>
      <c r="B31" s="5" t="s">
        <v>943</v>
      </c>
      <c r="C31" s="46">
        <v>140</v>
      </c>
      <c r="D31" s="58"/>
      <c r="E31" s="15">
        <f t="shared" si="0"/>
        <v>0</v>
      </c>
    </row>
    <row r="32" spans="1:5" x14ac:dyDescent="0.25">
      <c r="A32" t="s">
        <v>944</v>
      </c>
      <c r="B32" s="5" t="s">
        <v>943</v>
      </c>
      <c r="C32" s="46">
        <v>140</v>
      </c>
      <c r="D32" s="58"/>
      <c r="E32" s="15">
        <f t="shared" si="0"/>
        <v>0</v>
      </c>
    </row>
    <row r="33" spans="1:5" x14ac:dyDescent="0.25">
      <c r="A33" t="s">
        <v>945</v>
      </c>
      <c r="B33" s="5" t="s">
        <v>943</v>
      </c>
      <c r="C33" s="46">
        <v>140</v>
      </c>
      <c r="D33" s="58"/>
      <c r="E33" s="15">
        <f t="shared" si="0"/>
        <v>0</v>
      </c>
    </row>
    <row r="34" spans="1:5" x14ac:dyDescent="0.25">
      <c r="A34" t="s">
        <v>946</v>
      </c>
      <c r="B34" s="5" t="s">
        <v>943</v>
      </c>
      <c r="C34" s="46">
        <v>140</v>
      </c>
      <c r="D34" s="58"/>
      <c r="E34" s="15">
        <f t="shared" si="0"/>
        <v>0</v>
      </c>
    </row>
    <row r="35" spans="1:5" x14ac:dyDescent="0.25">
      <c r="A35" t="s">
        <v>947</v>
      </c>
      <c r="B35" s="5" t="s">
        <v>920</v>
      </c>
      <c r="C35" s="46">
        <v>280</v>
      </c>
      <c r="D35" s="58"/>
      <c r="E35" s="15">
        <f t="shared" si="0"/>
        <v>0</v>
      </c>
    </row>
    <row r="36" spans="1:5" x14ac:dyDescent="0.25">
      <c r="A36" t="s">
        <v>948</v>
      </c>
      <c r="B36" s="5" t="s">
        <v>920</v>
      </c>
      <c r="C36" s="46">
        <v>280</v>
      </c>
      <c r="D36" s="58"/>
      <c r="E36" s="15">
        <f t="shared" si="0"/>
        <v>0</v>
      </c>
    </row>
    <row r="37" spans="1:5" s="22" customFormat="1" x14ac:dyDescent="0.25">
      <c r="A37" s="27" t="s">
        <v>949</v>
      </c>
      <c r="B37" s="28"/>
      <c r="C37" s="45"/>
      <c r="D37" s="3"/>
      <c r="E37" s="15"/>
    </row>
    <row r="38" spans="1:5" x14ac:dyDescent="0.25">
      <c r="A38" t="s">
        <v>950</v>
      </c>
      <c r="B38" s="5" t="s">
        <v>941</v>
      </c>
      <c r="C38" s="46">
        <v>280</v>
      </c>
      <c r="D38" s="58"/>
      <c r="E38" s="15">
        <f t="shared" si="0"/>
        <v>0</v>
      </c>
    </row>
    <row r="39" spans="1:5" x14ac:dyDescent="0.25">
      <c r="A39" t="s">
        <v>951</v>
      </c>
      <c r="B39" s="5" t="s">
        <v>941</v>
      </c>
      <c r="C39" s="46">
        <v>140</v>
      </c>
      <c r="D39" s="58"/>
      <c r="E39" s="15">
        <f t="shared" si="0"/>
        <v>0</v>
      </c>
    </row>
    <row r="40" spans="1:5" x14ac:dyDescent="0.25">
      <c r="A40" t="s">
        <v>952</v>
      </c>
      <c r="B40" s="5" t="s">
        <v>941</v>
      </c>
      <c r="C40" s="46">
        <v>8400</v>
      </c>
      <c r="D40" s="58"/>
      <c r="E40" s="15">
        <f t="shared" si="0"/>
        <v>0</v>
      </c>
    </row>
    <row r="41" spans="1:5" x14ac:dyDescent="0.25">
      <c r="A41" t="s">
        <v>953</v>
      </c>
      <c r="B41" s="5" t="s">
        <v>941</v>
      </c>
      <c r="C41" s="46">
        <v>7000</v>
      </c>
      <c r="D41" s="58"/>
      <c r="E41" s="15">
        <f t="shared" si="0"/>
        <v>0</v>
      </c>
    </row>
    <row r="42" spans="1:5" x14ac:dyDescent="0.25">
      <c r="A42" t="s">
        <v>954</v>
      </c>
      <c r="B42" s="5" t="s">
        <v>941</v>
      </c>
      <c r="C42" s="46">
        <v>7000</v>
      </c>
      <c r="D42" s="58"/>
      <c r="E42" s="15">
        <f t="shared" si="0"/>
        <v>0</v>
      </c>
    </row>
    <row r="43" spans="1:5" x14ac:dyDescent="0.25">
      <c r="A43" t="s">
        <v>955</v>
      </c>
      <c r="B43" s="5" t="s">
        <v>941</v>
      </c>
      <c r="C43" s="46">
        <v>140</v>
      </c>
      <c r="D43" s="58"/>
      <c r="E43" s="15">
        <f t="shared" si="0"/>
        <v>0</v>
      </c>
    </row>
    <row r="44" spans="1:5" s="22" customFormat="1" x14ac:dyDescent="0.25">
      <c r="A44" s="27" t="s">
        <v>956</v>
      </c>
      <c r="B44" s="28"/>
      <c r="C44" s="45"/>
      <c r="D44" s="3"/>
      <c r="E44" s="15"/>
    </row>
    <row r="45" spans="1:5" x14ac:dyDescent="0.25">
      <c r="A45" t="s">
        <v>957</v>
      </c>
      <c r="B45" s="5" t="s">
        <v>958</v>
      </c>
      <c r="C45" s="46">
        <v>140</v>
      </c>
      <c r="D45" s="58"/>
      <c r="E45" s="15">
        <f t="shared" si="0"/>
        <v>0</v>
      </c>
    </row>
    <row r="46" spans="1:5" x14ac:dyDescent="0.25">
      <c r="A46" t="s">
        <v>959</v>
      </c>
      <c r="B46" s="5" t="s">
        <v>958</v>
      </c>
      <c r="C46" s="46">
        <v>840</v>
      </c>
      <c r="D46" s="58"/>
      <c r="E46" s="15">
        <f t="shared" si="0"/>
        <v>0</v>
      </c>
    </row>
    <row r="47" spans="1:5" x14ac:dyDescent="0.25">
      <c r="A47" t="s">
        <v>960</v>
      </c>
      <c r="B47" s="5" t="s">
        <v>958</v>
      </c>
      <c r="C47" s="46">
        <v>140</v>
      </c>
      <c r="D47" s="58"/>
      <c r="E47" s="15">
        <f t="shared" si="0"/>
        <v>0</v>
      </c>
    </row>
    <row r="48" spans="1:5" x14ac:dyDescent="0.25">
      <c r="A48" t="s">
        <v>961</v>
      </c>
      <c r="B48" s="5" t="s">
        <v>958</v>
      </c>
      <c r="C48" s="46">
        <v>140</v>
      </c>
      <c r="D48" s="58"/>
      <c r="E48" s="15">
        <f t="shared" si="0"/>
        <v>0</v>
      </c>
    </row>
    <row r="49" spans="1:5" s="22" customFormat="1" x14ac:dyDescent="0.25">
      <c r="A49" s="27" t="s">
        <v>962</v>
      </c>
      <c r="B49" s="28"/>
      <c r="C49" s="45"/>
      <c r="D49" s="3"/>
      <c r="E49" s="15"/>
    </row>
    <row r="50" spans="1:5" x14ac:dyDescent="0.25">
      <c r="A50" t="s">
        <v>963</v>
      </c>
      <c r="B50" s="5" t="s">
        <v>941</v>
      </c>
      <c r="C50" s="46">
        <v>280</v>
      </c>
      <c r="D50" s="58"/>
      <c r="E50" s="15">
        <f t="shared" si="0"/>
        <v>0</v>
      </c>
    </row>
    <row r="51" spans="1:5" x14ac:dyDescent="0.25">
      <c r="A51" t="s">
        <v>964</v>
      </c>
      <c r="B51" s="5" t="s">
        <v>941</v>
      </c>
      <c r="C51" s="46">
        <v>280</v>
      </c>
      <c r="D51" s="58"/>
      <c r="E51" s="15">
        <f t="shared" si="0"/>
        <v>0</v>
      </c>
    </row>
    <row r="52" spans="1:5" x14ac:dyDescent="0.25">
      <c r="A52" t="s">
        <v>965</v>
      </c>
      <c r="B52" s="5" t="s">
        <v>941</v>
      </c>
      <c r="C52" s="46">
        <v>280</v>
      </c>
      <c r="D52" s="58"/>
      <c r="E52" s="15">
        <f t="shared" si="0"/>
        <v>0</v>
      </c>
    </row>
    <row r="53" spans="1:5" x14ac:dyDescent="0.25">
      <c r="A53" t="s">
        <v>966</v>
      </c>
      <c r="B53" s="5" t="s">
        <v>941</v>
      </c>
      <c r="C53" s="46">
        <v>280</v>
      </c>
      <c r="D53" s="58"/>
      <c r="E53" s="15">
        <f t="shared" si="0"/>
        <v>0</v>
      </c>
    </row>
    <row r="54" spans="1:5" x14ac:dyDescent="0.25">
      <c r="A54" t="s">
        <v>967</v>
      </c>
      <c r="B54" s="5" t="s">
        <v>5</v>
      </c>
      <c r="C54" s="46">
        <v>1400</v>
      </c>
      <c r="D54" s="58"/>
      <c r="E54" s="15">
        <f t="shared" si="0"/>
        <v>0</v>
      </c>
    </row>
    <row r="55" spans="1:5" x14ac:dyDescent="0.25">
      <c r="A55" t="s">
        <v>968</v>
      </c>
      <c r="B55" s="5" t="s">
        <v>5</v>
      </c>
      <c r="C55" s="46">
        <v>1050</v>
      </c>
      <c r="D55" s="58"/>
      <c r="E55" s="15">
        <f t="shared" si="0"/>
        <v>0</v>
      </c>
    </row>
    <row r="56" spans="1:5" x14ac:dyDescent="0.25">
      <c r="A56" t="s">
        <v>969</v>
      </c>
      <c r="B56" s="5" t="s">
        <v>5</v>
      </c>
      <c r="C56" s="46">
        <v>350</v>
      </c>
      <c r="D56" s="58"/>
      <c r="E56" s="15">
        <f t="shared" si="0"/>
        <v>0</v>
      </c>
    </row>
    <row r="57" spans="1:5" s="22" customFormat="1" x14ac:dyDescent="0.25">
      <c r="A57" s="27" t="s">
        <v>1001</v>
      </c>
      <c r="B57" s="28"/>
      <c r="C57" s="45"/>
      <c r="D57" s="3"/>
      <c r="E57" s="15"/>
    </row>
    <row r="58" spans="1:5" x14ac:dyDescent="0.25">
      <c r="A58" t="s">
        <v>970</v>
      </c>
      <c r="B58" s="5" t="s">
        <v>858</v>
      </c>
      <c r="C58" s="46">
        <v>28</v>
      </c>
      <c r="D58" s="58"/>
      <c r="E58" s="15">
        <f t="shared" si="0"/>
        <v>0</v>
      </c>
    </row>
    <row r="59" spans="1:5" x14ac:dyDescent="0.25">
      <c r="A59" t="s">
        <v>971</v>
      </c>
      <c r="B59" s="5" t="s">
        <v>858</v>
      </c>
      <c r="C59" s="46">
        <v>28</v>
      </c>
      <c r="D59" s="58"/>
      <c r="E59" s="15">
        <f t="shared" si="0"/>
        <v>0</v>
      </c>
    </row>
    <row r="60" spans="1:5" x14ac:dyDescent="0.25">
      <c r="A60" t="s">
        <v>972</v>
      </c>
      <c r="B60" s="5" t="s">
        <v>858</v>
      </c>
      <c r="C60" s="46">
        <v>28</v>
      </c>
      <c r="D60" s="58"/>
      <c r="E60" s="15">
        <f t="shared" si="0"/>
        <v>0</v>
      </c>
    </row>
    <row r="61" spans="1:5" x14ac:dyDescent="0.25">
      <c r="A61" t="s">
        <v>973</v>
      </c>
      <c r="B61" s="5" t="s">
        <v>858</v>
      </c>
      <c r="C61" s="46">
        <v>1400</v>
      </c>
      <c r="D61" s="58"/>
      <c r="E61" s="15">
        <f>D61*C61</f>
        <v>0</v>
      </c>
    </row>
    <row r="62" spans="1:5" x14ac:dyDescent="0.25">
      <c r="A62" t="s">
        <v>974</v>
      </c>
      <c r="B62" s="5" t="s">
        <v>858</v>
      </c>
      <c r="C62" s="46">
        <v>840</v>
      </c>
      <c r="D62" s="58"/>
      <c r="E62" s="15">
        <f>D62*C62</f>
        <v>0</v>
      </c>
    </row>
    <row r="63" spans="1:5" x14ac:dyDescent="0.25">
      <c r="A63" t="s">
        <v>975</v>
      </c>
      <c r="B63" s="5" t="s">
        <v>858</v>
      </c>
      <c r="C63" s="46">
        <v>280</v>
      </c>
      <c r="D63" s="58"/>
      <c r="E63" s="15">
        <f t="shared" si="0"/>
        <v>0</v>
      </c>
    </row>
    <row r="64" spans="1:5" x14ac:dyDescent="0.25">
      <c r="A64" t="s">
        <v>976</v>
      </c>
      <c r="B64" s="5" t="s">
        <v>858</v>
      </c>
      <c r="C64" s="46">
        <v>280</v>
      </c>
      <c r="D64" s="58"/>
      <c r="E64" s="15">
        <f t="shared" si="0"/>
        <v>0</v>
      </c>
    </row>
    <row r="65" spans="1:5" s="22" customFormat="1" x14ac:dyDescent="0.25">
      <c r="A65" s="27" t="s">
        <v>977</v>
      </c>
      <c r="B65" s="28"/>
      <c r="C65" s="45"/>
      <c r="D65" s="3"/>
      <c r="E65" s="15"/>
    </row>
    <row r="66" spans="1:5" x14ac:dyDescent="0.25">
      <c r="A66" t="s">
        <v>978</v>
      </c>
      <c r="B66" s="5" t="s">
        <v>920</v>
      </c>
      <c r="C66" s="46">
        <v>1400</v>
      </c>
      <c r="D66" s="58"/>
      <c r="E66" s="15">
        <f t="shared" si="0"/>
        <v>0</v>
      </c>
    </row>
    <row r="67" spans="1:5" x14ac:dyDescent="0.25">
      <c r="A67" t="s">
        <v>979</v>
      </c>
      <c r="B67" s="5" t="s">
        <v>920</v>
      </c>
      <c r="C67" s="46">
        <v>1400</v>
      </c>
      <c r="D67" s="58"/>
      <c r="E67" s="15">
        <f t="shared" si="0"/>
        <v>0</v>
      </c>
    </row>
    <row r="68" spans="1:5" x14ac:dyDescent="0.25">
      <c r="A68" t="s">
        <v>980</v>
      </c>
      <c r="B68" s="5" t="s">
        <v>920</v>
      </c>
      <c r="C68" s="46">
        <v>1400</v>
      </c>
      <c r="D68" s="58"/>
      <c r="E68" s="15">
        <f t="shared" si="0"/>
        <v>0</v>
      </c>
    </row>
    <row r="69" spans="1:5" x14ac:dyDescent="0.25">
      <c r="A69" t="s">
        <v>981</v>
      </c>
      <c r="B69" s="5" t="s">
        <v>920</v>
      </c>
      <c r="C69" s="46">
        <v>1400</v>
      </c>
      <c r="D69" s="58"/>
      <c r="E69" s="15">
        <f t="shared" si="0"/>
        <v>0</v>
      </c>
    </row>
    <row r="70" spans="1:5" x14ac:dyDescent="0.25">
      <c r="A70" t="s">
        <v>980</v>
      </c>
      <c r="B70" s="5" t="s">
        <v>920</v>
      </c>
      <c r="C70" s="46">
        <v>1400</v>
      </c>
      <c r="D70" s="58"/>
      <c r="E70" s="15">
        <f t="shared" si="0"/>
        <v>0</v>
      </c>
    </row>
    <row r="71" spans="1:5" x14ac:dyDescent="0.25">
      <c r="A71" t="s">
        <v>982</v>
      </c>
      <c r="B71" s="5" t="s">
        <v>920</v>
      </c>
      <c r="C71" s="46">
        <v>1400</v>
      </c>
      <c r="D71" s="58"/>
      <c r="E71" s="15">
        <f t="shared" ref="E71:E86" si="1">D71*C71</f>
        <v>0</v>
      </c>
    </row>
    <row r="72" spans="1:5" x14ac:dyDescent="0.25">
      <c r="A72" t="s">
        <v>983</v>
      </c>
      <c r="B72" s="5" t="s">
        <v>920</v>
      </c>
      <c r="C72" s="46">
        <v>1400</v>
      </c>
      <c r="D72" s="58"/>
      <c r="E72" s="15">
        <f t="shared" si="1"/>
        <v>0</v>
      </c>
    </row>
    <row r="73" spans="1:5" x14ac:dyDescent="0.25">
      <c r="A73" t="s">
        <v>984</v>
      </c>
      <c r="B73" s="5" t="s">
        <v>920</v>
      </c>
      <c r="C73" s="46">
        <v>1400</v>
      </c>
      <c r="D73" s="58"/>
      <c r="E73" s="15">
        <f t="shared" si="1"/>
        <v>0</v>
      </c>
    </row>
    <row r="74" spans="1:5" x14ac:dyDescent="0.25">
      <c r="A74" t="s">
        <v>985</v>
      </c>
      <c r="B74" s="5" t="s">
        <v>920</v>
      </c>
      <c r="C74" s="46">
        <v>1400</v>
      </c>
      <c r="D74" s="58"/>
      <c r="E74" s="15">
        <f t="shared" si="1"/>
        <v>0</v>
      </c>
    </row>
    <row r="75" spans="1:5" x14ac:dyDescent="0.25">
      <c r="A75" t="s">
        <v>986</v>
      </c>
      <c r="B75" s="5" t="s">
        <v>920</v>
      </c>
      <c r="C75" s="46">
        <v>1400</v>
      </c>
      <c r="D75" s="58"/>
      <c r="E75" s="15">
        <f t="shared" si="1"/>
        <v>0</v>
      </c>
    </row>
    <row r="76" spans="1:5" x14ac:dyDescent="0.25">
      <c r="A76" t="s">
        <v>987</v>
      </c>
      <c r="B76" s="5" t="s">
        <v>920</v>
      </c>
      <c r="C76" s="46">
        <v>2800</v>
      </c>
      <c r="D76" s="58"/>
      <c r="E76" s="15">
        <f t="shared" si="1"/>
        <v>0</v>
      </c>
    </row>
    <row r="77" spans="1:5" x14ac:dyDescent="0.25">
      <c r="A77" t="s">
        <v>988</v>
      </c>
      <c r="B77" s="5" t="s">
        <v>920</v>
      </c>
      <c r="C77" s="46">
        <v>1400</v>
      </c>
      <c r="D77" s="58"/>
      <c r="E77" s="15">
        <f t="shared" si="1"/>
        <v>0</v>
      </c>
    </row>
    <row r="78" spans="1:5" x14ac:dyDescent="0.25">
      <c r="A78" t="s">
        <v>989</v>
      </c>
      <c r="B78" s="5" t="s">
        <v>920</v>
      </c>
      <c r="C78" s="46">
        <v>2800</v>
      </c>
      <c r="D78" s="58"/>
      <c r="E78" s="15">
        <f t="shared" si="1"/>
        <v>0</v>
      </c>
    </row>
    <row r="79" spans="1:5" x14ac:dyDescent="0.25">
      <c r="A79" t="s">
        <v>990</v>
      </c>
      <c r="B79" s="5" t="s">
        <v>941</v>
      </c>
      <c r="C79" s="46">
        <v>28000</v>
      </c>
      <c r="D79" s="58"/>
      <c r="E79" s="15">
        <f t="shared" si="1"/>
        <v>0</v>
      </c>
    </row>
    <row r="80" spans="1:5" x14ac:dyDescent="0.25">
      <c r="A80" t="s">
        <v>991</v>
      </c>
      <c r="B80" s="5" t="s">
        <v>941</v>
      </c>
      <c r="C80" s="46">
        <v>2800</v>
      </c>
      <c r="D80" s="58"/>
      <c r="E80" s="15">
        <f t="shared" si="1"/>
        <v>0</v>
      </c>
    </row>
    <row r="81" spans="1:5" x14ac:dyDescent="0.25">
      <c r="A81" t="s">
        <v>992</v>
      </c>
      <c r="B81" s="5" t="s">
        <v>749</v>
      </c>
      <c r="C81" s="46">
        <v>56</v>
      </c>
      <c r="D81" s="58"/>
      <c r="E81" s="15">
        <f t="shared" si="1"/>
        <v>0</v>
      </c>
    </row>
    <row r="82" spans="1:5" x14ac:dyDescent="0.25">
      <c r="A82" t="s">
        <v>993</v>
      </c>
      <c r="B82" s="5" t="s">
        <v>920</v>
      </c>
      <c r="C82" s="46">
        <v>1400000</v>
      </c>
      <c r="D82" s="58"/>
      <c r="E82" s="15">
        <f t="shared" si="1"/>
        <v>0</v>
      </c>
    </row>
    <row r="83" spans="1:5" x14ac:dyDescent="0.25">
      <c r="A83" t="s">
        <v>994</v>
      </c>
      <c r="B83" s="5" t="s">
        <v>920</v>
      </c>
      <c r="C83" s="46">
        <v>1400000</v>
      </c>
      <c r="D83" s="58"/>
      <c r="E83" s="15">
        <f t="shared" si="1"/>
        <v>0</v>
      </c>
    </row>
    <row r="84" spans="1:5" x14ac:dyDescent="0.25">
      <c r="A84" t="s">
        <v>995</v>
      </c>
      <c r="B84" s="5" t="s">
        <v>920</v>
      </c>
      <c r="C84" s="46">
        <v>280</v>
      </c>
      <c r="D84" s="58"/>
      <c r="E84" s="15">
        <f t="shared" si="1"/>
        <v>0</v>
      </c>
    </row>
    <row r="85" spans="1:5" x14ac:dyDescent="0.25">
      <c r="A85" t="s">
        <v>996</v>
      </c>
      <c r="B85" s="5" t="s">
        <v>920</v>
      </c>
      <c r="C85" s="46">
        <v>280</v>
      </c>
      <c r="D85" s="58"/>
      <c r="E85" s="15">
        <f t="shared" si="1"/>
        <v>0</v>
      </c>
    </row>
    <row r="86" spans="1:5" x14ac:dyDescent="0.25">
      <c r="A86" s="68" t="s">
        <v>997</v>
      </c>
      <c r="B86" s="69" t="s">
        <v>920</v>
      </c>
      <c r="C86" s="81">
        <v>280</v>
      </c>
      <c r="D86" s="72"/>
      <c r="E86" s="73">
        <f t="shared" si="1"/>
        <v>0</v>
      </c>
    </row>
    <row r="87" spans="1:5" x14ac:dyDescent="0.25">
      <c r="D87" s="51" t="s">
        <v>362</v>
      </c>
      <c r="E87" s="52">
        <f>SUM(E5:E86)</f>
        <v>0</v>
      </c>
    </row>
  </sheetData>
  <sheetProtection algorithmName="SHA-512" hashValue="a64y3UiUUaqAFM9g5NZPJORkyZ3II4s7hev319Wigs2+jwnhcUItvUmCw0sbKRA9oABUPV1aXD8X28JC4e6jiQ==" saltValue="QK60mee1ew8/pxuQNXpx5Q==" spinCount="100000" sheet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91A5E-666D-403E-B126-8F367668209F}">
  <dimension ref="A1:E24"/>
  <sheetViews>
    <sheetView workbookViewId="0">
      <selection activeCell="I20" sqref="I20"/>
    </sheetView>
  </sheetViews>
  <sheetFormatPr defaultColWidth="9.140625" defaultRowHeight="15" x14ac:dyDescent="0.25"/>
  <cols>
    <col min="1" max="1" width="9.140625" style="8"/>
    <col min="2" max="2" width="24.42578125" style="8" customWidth="1"/>
    <col min="3" max="4" width="25.7109375" style="8" customWidth="1"/>
    <col min="5" max="16384" width="9.140625" style="8"/>
  </cols>
  <sheetData>
    <row r="1" spans="1:5" x14ac:dyDescent="0.25">
      <c r="B1" s="9"/>
      <c r="D1" s="9"/>
      <c r="E1" s="9"/>
    </row>
    <row r="2" spans="1:5" s="22" customFormat="1" x14ac:dyDescent="0.25">
      <c r="A2" s="20" t="s">
        <v>403</v>
      </c>
      <c r="B2" s="55"/>
      <c r="C2" s="56"/>
      <c r="D2" s="55"/>
      <c r="E2" s="57"/>
    </row>
    <row r="3" spans="1:5" x14ac:dyDescent="0.25">
      <c r="B3" s="9"/>
      <c r="D3" s="9"/>
      <c r="E3" s="9"/>
    </row>
    <row r="4" spans="1:5" s="22" customFormat="1" x14ac:dyDescent="0.25">
      <c r="A4" s="16" t="s">
        <v>363</v>
      </c>
      <c r="B4" s="18"/>
      <c r="C4" s="63" t="s">
        <v>1004</v>
      </c>
      <c r="D4" s="63" t="s">
        <v>1005</v>
      </c>
    </row>
    <row r="5" spans="1:5" x14ac:dyDescent="0.25">
      <c r="A5" s="8" t="s">
        <v>1002</v>
      </c>
      <c r="C5" s="54">
        <f>'Plošní prvky'!H158</f>
        <v>0</v>
      </c>
      <c r="D5" s="54">
        <f>C5*4</f>
        <v>0</v>
      </c>
    </row>
    <row r="6" spans="1:5" x14ac:dyDescent="0.25">
      <c r="A6" s="24" t="s">
        <v>1003</v>
      </c>
      <c r="B6" s="24"/>
      <c r="C6" s="84">
        <f>'Plošní prvky'!H176</f>
        <v>0</v>
      </c>
      <c r="D6" s="84">
        <f>C6*4</f>
        <v>0</v>
      </c>
    </row>
    <row r="7" spans="1:5" s="22" customFormat="1" x14ac:dyDescent="0.25">
      <c r="A7" s="22" t="s">
        <v>1006</v>
      </c>
      <c r="C7" s="52">
        <f>SUM(C5:C6)</f>
        <v>0</v>
      </c>
      <c r="D7" s="52">
        <f>SUM(D5:D6)</f>
        <v>0</v>
      </c>
    </row>
    <row r="8" spans="1:5" x14ac:dyDescent="0.25">
      <c r="C8" s="54"/>
      <c r="D8" s="54"/>
    </row>
    <row r="9" spans="1:5" s="22" customFormat="1" x14ac:dyDescent="0.25">
      <c r="A9" s="37" t="s">
        <v>401</v>
      </c>
      <c r="B9" s="38"/>
      <c r="C9" s="64" t="s">
        <v>1004</v>
      </c>
      <c r="D9" s="64" t="s">
        <v>1005</v>
      </c>
      <c r="E9" s="57"/>
    </row>
    <row r="10" spans="1:5" x14ac:dyDescent="0.25">
      <c r="A10" s="8" t="s">
        <v>1002</v>
      </c>
      <c r="C10" s="54">
        <f>'Bodové prvky'!H201</f>
        <v>0</v>
      </c>
      <c r="D10" s="54">
        <f>C10*4</f>
        <v>0</v>
      </c>
    </row>
    <row r="11" spans="1:5" x14ac:dyDescent="0.25">
      <c r="A11" s="24" t="s">
        <v>1003</v>
      </c>
      <c r="B11" s="24"/>
      <c r="C11" s="84">
        <f>'Bodové prvky'!H226</f>
        <v>0</v>
      </c>
      <c r="D11" s="84">
        <f>C11*4</f>
        <v>0</v>
      </c>
    </row>
    <row r="12" spans="1:5" s="22" customFormat="1" x14ac:dyDescent="0.25">
      <c r="A12" s="22" t="s">
        <v>1007</v>
      </c>
      <c r="C12" s="52">
        <f>SUM(C10:C11)</f>
        <v>0</v>
      </c>
      <c r="D12" s="52">
        <f>SUM(D10:D11)</f>
        <v>0</v>
      </c>
    </row>
    <row r="13" spans="1:5" x14ac:dyDescent="0.25">
      <c r="C13" s="54"/>
      <c r="D13" s="54"/>
    </row>
    <row r="14" spans="1:5" s="22" customFormat="1" x14ac:dyDescent="0.25">
      <c r="A14" s="42" t="s">
        <v>402</v>
      </c>
      <c r="B14" s="43"/>
      <c r="C14" s="65" t="s">
        <v>1004</v>
      </c>
      <c r="D14" s="65" t="s">
        <v>1005</v>
      </c>
      <c r="E14" s="57"/>
    </row>
    <row r="15" spans="1:5" s="22" customFormat="1" x14ac:dyDescent="0.25">
      <c r="A15" s="22" t="s">
        <v>1008</v>
      </c>
      <c r="C15" s="52">
        <f>D15/4</f>
        <v>0</v>
      </c>
      <c r="D15" s="52">
        <f>Materiál!E87</f>
        <v>0</v>
      </c>
    </row>
    <row r="16" spans="1:5" s="22" customFormat="1" x14ac:dyDescent="0.25">
      <c r="C16" s="52"/>
      <c r="D16" s="52"/>
    </row>
    <row r="17" spans="1:4" x14ac:dyDescent="0.25">
      <c r="C17" s="54"/>
      <c r="D17" s="54"/>
    </row>
    <row r="18" spans="1:4" s="22" customFormat="1" x14ac:dyDescent="0.25">
      <c r="A18" s="49" t="s">
        <v>1009</v>
      </c>
      <c r="B18" s="49"/>
      <c r="C18" s="48">
        <f>SUM(C15,C12,C7)</f>
        <v>0</v>
      </c>
      <c r="D18" s="48">
        <f>SUM(D15,D12,D7)</f>
        <v>0</v>
      </c>
    </row>
    <row r="19" spans="1:4" x14ac:dyDescent="0.25">
      <c r="C19" s="54"/>
      <c r="D19" s="54"/>
    </row>
    <row r="20" spans="1:4" x14ac:dyDescent="0.25">
      <c r="C20" s="54"/>
      <c r="D20" s="54"/>
    </row>
    <row r="21" spans="1:4" x14ac:dyDescent="0.25">
      <c r="C21" s="54"/>
      <c r="D21" s="54"/>
    </row>
    <row r="22" spans="1:4" x14ac:dyDescent="0.25">
      <c r="C22" s="54"/>
      <c r="D22" s="54"/>
    </row>
    <row r="23" spans="1:4" x14ac:dyDescent="0.25">
      <c r="C23" s="54"/>
      <c r="D23" s="54"/>
    </row>
    <row r="24" spans="1:4" x14ac:dyDescent="0.25">
      <c r="C24" s="54"/>
      <c r="D24" s="54"/>
    </row>
  </sheetData>
  <sheetProtection algorithmName="SHA-512" hashValue="NymmYltlrHT2aE0LXp6M0CKdccQpD7418s2OV7/I6Wx4B5CYAhyrzBKFpc5gpmmrWQct1xrkPhcRS5Hg/TZdCQ==" saltValue="wJ4HNutJ0edpEItm2wS2HA==" spinCount="100000"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Úvod</vt:lpstr>
      <vt:lpstr>Plošní prvky</vt:lpstr>
      <vt:lpstr>Bodové prvky</vt:lpstr>
      <vt:lpstr>Materiál</vt:lpstr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Dubecký, Daniel</dc:creator>
  <cp:lastModifiedBy>Dubecký, Daniel</cp:lastModifiedBy>
  <dcterms:created xsi:type="dcterms:W3CDTF">2025-12-01T14:48:34Z</dcterms:created>
  <dcterms:modified xsi:type="dcterms:W3CDTF">2026-01-19T11:23:31Z</dcterms:modified>
</cp:coreProperties>
</file>