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90" yWindow="210" windowWidth="17445" windowHeight="11100" tabRatio="916" activeTab="1"/>
  </bookViews>
  <sheets>
    <sheet name="CELKOVÁ REKAPITULACE" sheetId="1" r:id="rId1"/>
    <sheet name="SO01-STAVBA" sheetId="3" r:id="rId2"/>
  </sheets>
  <definedNames>
    <definedName name="_xlnm.Database">'CELKOVÁ REKAPITULACE'!#REF!</definedName>
  </definedNames>
  <calcPr calcId="125725"/>
</workbook>
</file>

<file path=xl/calcChain.xml><?xml version="1.0" encoding="utf-8"?>
<calcChain xmlns="http://schemas.openxmlformats.org/spreadsheetml/2006/main">
  <c r="E260" i="3"/>
  <c r="G260" s="1"/>
  <c r="E71"/>
  <c r="G71" s="1"/>
  <c r="G34"/>
  <c r="G42"/>
  <c r="G44"/>
  <c r="G52"/>
  <c r="E55"/>
  <c r="G55" s="1"/>
  <c r="G58"/>
  <c r="G61"/>
  <c r="G80"/>
  <c r="G87"/>
  <c r="G19" s="1"/>
  <c r="G91"/>
  <c r="G94"/>
  <c r="G98"/>
  <c r="G101"/>
  <c r="G104"/>
  <c r="G106"/>
  <c r="G108"/>
  <c r="G110"/>
  <c r="G112"/>
  <c r="G114"/>
  <c r="E120"/>
  <c r="G120" s="1"/>
  <c r="E139"/>
  <c r="G139" s="1"/>
  <c r="G243"/>
  <c r="G266"/>
  <c r="G285"/>
  <c r="G286"/>
  <c r="G299"/>
  <c r="G22" s="1"/>
  <c r="G307"/>
  <c r="G316"/>
  <c r="G324"/>
  <c r="G327"/>
  <c r="G329"/>
  <c r="G331"/>
  <c r="G335"/>
  <c r="G337"/>
  <c r="G339"/>
  <c r="G341"/>
  <c r="G343"/>
  <c r="G345"/>
  <c r="G350"/>
  <c r="G354"/>
  <c r="G357"/>
  <c r="G360"/>
  <c r="G363"/>
  <c r="G366"/>
  <c r="G369"/>
  <c r="G372"/>
  <c r="G375"/>
  <c r="G379"/>
  <c r="G383"/>
  <c r="G391"/>
  <c r="G401"/>
  <c r="G403"/>
  <c r="G408"/>
  <c r="G411"/>
  <c r="E420"/>
  <c r="G420" s="1"/>
  <c r="E423"/>
  <c r="G423" s="1"/>
  <c r="F69" i="1"/>
  <c r="E398" i="3" l="1"/>
  <c r="G398" s="1"/>
  <c r="G404" s="1"/>
  <c r="G25" s="1"/>
  <c r="G288"/>
  <c r="G21" s="1"/>
  <c r="G116"/>
  <c r="G20" s="1"/>
  <c r="G45"/>
  <c r="G17" s="1"/>
  <c r="E333"/>
  <c r="G333" s="1"/>
  <c r="G346" s="1"/>
  <c r="G24" s="1"/>
  <c r="G84"/>
  <c r="G18" s="1"/>
  <c r="E426"/>
  <c r="G426" s="1"/>
  <c r="G427" s="1"/>
  <c r="G27" s="1"/>
  <c r="E415"/>
  <c r="G415" s="1"/>
  <c r="G416" s="1"/>
  <c r="G26" s="1"/>
  <c r="F75" i="1"/>
  <c r="F63"/>
  <c r="F54"/>
  <c r="F22" s="1"/>
  <c r="F52"/>
  <c r="F21" s="1"/>
  <c r="F45"/>
  <c r="F20" s="1"/>
  <c r="G28" i="3" l="1"/>
  <c r="F28" i="1"/>
  <c r="F76"/>
  <c r="F23"/>
  <c r="F30"/>
  <c r="F58"/>
  <c r="F29" l="1"/>
  <c r="F31" s="1"/>
  <c r="F16" l="1"/>
  <c r="F17" s="1"/>
  <c r="F34" s="1"/>
  <c r="F35" s="1"/>
  <c r="F36" s="1"/>
</calcChain>
</file>

<file path=xl/sharedStrings.xml><?xml version="1.0" encoding="utf-8"?>
<sst xmlns="http://schemas.openxmlformats.org/spreadsheetml/2006/main" count="793" uniqueCount="453">
  <si>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</si>
  <si>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</si>
  <si>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</si>
  <si>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</si>
  <si>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</si>
  <si>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</si>
  <si>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</si>
  <si>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</si>
  <si>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</si>
  <si>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</si>
  <si>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</si>
  <si>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</si>
  <si>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</si>
  <si>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</si>
  <si>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</si>
  <si>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</si>
  <si>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</si>
  <si>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</si>
  <si>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</si>
  <si>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</si>
  <si>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</si>
  <si>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</si>
  <si>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</si>
  <si>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</si>
  <si>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</si>
  <si>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</si>
  <si>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</si>
  <si>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</si>
  <si>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</si>
  <si>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</si>
  <si>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</si>
  <si>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</si>
  <si>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</si>
  <si>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</si>
  <si>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</si>
  <si>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</si>
  <si>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FAKULTNÍ ZÁKLADNÍ ŠKOLA</t>
  </si>
  <si>
    <t>FAKLUTNÍ ZÁKLADNÍ ŠKOLA</t>
  </si>
  <si>
    <t>Drtinova 3215/3a Praha 5 Smíchov</t>
  </si>
  <si>
    <t>OBJEKT SO 01  FZŠ  DRTINOVA</t>
  </si>
  <si>
    <t>Drtinova  3215/3a  Praha 5 Smíchov</t>
  </si>
  <si>
    <t>stavební úpravy stávajícího objektu</t>
  </si>
  <si>
    <t>SO 01   FZŠ  Drtinova</t>
  </si>
  <si>
    <t>LEŠENÍ</t>
  </si>
  <si>
    <t>ÚPRAVY POVRCHŮ</t>
  </si>
  <si>
    <t>PŘESUN HMOT</t>
  </si>
  <si>
    <t>BOURÁNÍ</t>
  </si>
  <si>
    <t>OPRAVA ÚDRŽBA</t>
  </si>
  <si>
    <t>KONSTRUKCE KLEMPÍŘSKÉ</t>
  </si>
  <si>
    <t>KONSTRUKCE TRUHLÁŘSKÉ</t>
  </si>
  <si>
    <t>STAVEBNÍ KOVOVÉ KONSTRUKCE</t>
  </si>
  <si>
    <t>MALBY</t>
  </si>
  <si>
    <t>M2</t>
  </si>
  <si>
    <t>T</t>
  </si>
  <si>
    <t>941111112</t>
  </si>
  <si>
    <t>MTŽ LEŠ ŘAD TRUB LEH+PODL Š0,9 V25M</t>
  </si>
  <si>
    <t xml:space="preserve">(24.67+0.9*2)*(14.9+1.27) </t>
  </si>
  <si>
    <t xml:space="preserve">(12+0.9*2)*(18.6-14.9)*0.5 </t>
  </si>
  <si>
    <t>odp štít</t>
  </si>
  <si>
    <t xml:space="preserve">-240.258 </t>
  </si>
  <si>
    <t xml:space="preserve">(11.8+4.55+0.9*2)*(14.9+1.27) </t>
  </si>
  <si>
    <t xml:space="preserve">293.486 </t>
  </si>
  <si>
    <t>941111212</t>
  </si>
  <si>
    <t>PŘÍPL ZKD DEN LEŠENÍ K 94111-1112</t>
  </si>
  <si>
    <t xml:space="preserve">1228.254*30*2 </t>
  </si>
  <si>
    <t>DEMONTÁŽ LEŠENÍ ŘAD TRUB+PODL</t>
  </si>
  <si>
    <t>KUS</t>
  </si>
  <si>
    <t>M</t>
  </si>
  <si>
    <t>612481118</t>
  </si>
  <si>
    <t>POTAŽENÍ VNI STĚN SKLOVL+TMEL</t>
  </si>
  <si>
    <t>viz opravy omítek vnit stěn</t>
  </si>
  <si>
    <t>sanační</t>
  </si>
  <si>
    <t xml:space="preserve">viz opravby omítek stropů </t>
  </si>
  <si>
    <t>620991121</t>
  </si>
  <si>
    <t>ZAKRÝVÁNÍ VÝPLŇ VNĚ OTVORŮ LEŠENÍ</t>
  </si>
  <si>
    <t xml:space="preserve">1.25*2.45*8 </t>
  </si>
  <si>
    <t xml:space="preserve">1.1*2.45*4 </t>
  </si>
  <si>
    <t xml:space="preserve">1.15*2.45*15 </t>
  </si>
  <si>
    <t xml:space="preserve">0.65*2.45*5 </t>
  </si>
  <si>
    <t xml:space="preserve">1.8*3.2 </t>
  </si>
  <si>
    <t xml:space="preserve">1.25*2.45*9 </t>
  </si>
  <si>
    <t xml:space="preserve">1.1*2*2 </t>
  </si>
  <si>
    <t>R622520000</t>
  </si>
  <si>
    <t>na bázi silikonových pryskyřic s přídavky protiplísňových přísad</t>
  </si>
  <si>
    <t>včEtně penetrace   viz PD</t>
  </si>
  <si>
    <t>PISKOVCOVY SOKL HYDROFOBNI PAROPROPUST IMPREGNACE</t>
  </si>
  <si>
    <t xml:space="preserve">0.4*(24.67+16.45)*2 </t>
  </si>
  <si>
    <t xml:space="preserve">-0.4*(1.8+12) </t>
  </si>
  <si>
    <t>998017003</t>
  </si>
  <si>
    <t>PŘESUN OMEZEN MECHANIZ BUDOVA V-24M</t>
  </si>
  <si>
    <t>viz opravy</t>
  </si>
  <si>
    <t xml:space="preserve">-111.989 </t>
  </si>
  <si>
    <t>997013115</t>
  </si>
  <si>
    <t>DOPRAVA SUŤ BUDOVA V-18M S MECHANIZ</t>
  </si>
  <si>
    <t>997013501</t>
  </si>
  <si>
    <t>ODVOZ SUTI NA SKLÁDKU -1KM</t>
  </si>
  <si>
    <t>997013509</t>
  </si>
  <si>
    <t>997013831</t>
  </si>
  <si>
    <t>SKLÁDKOVNÉ SMĚSNÝ ODPAD</t>
  </si>
  <si>
    <t>LABORATORNI ROZBOR SUTI</t>
  </si>
  <si>
    <t>KPL</t>
  </si>
  <si>
    <t>OPRAVA A ÚDRŽBA</t>
  </si>
  <si>
    <t xml:space="preserve">18.56 </t>
  </si>
  <si>
    <t xml:space="preserve">13.56 </t>
  </si>
  <si>
    <t xml:space="preserve">42.63 </t>
  </si>
  <si>
    <t xml:space="preserve">15.81 </t>
  </si>
  <si>
    <t xml:space="preserve">41.58 </t>
  </si>
  <si>
    <t xml:space="preserve">17.64 </t>
  </si>
  <si>
    <t xml:space="preserve">42.3 </t>
  </si>
  <si>
    <t xml:space="preserve">17.89 </t>
  </si>
  <si>
    <t xml:space="preserve">(2.5+2.7*2)*4.1 </t>
  </si>
  <si>
    <t xml:space="preserve">(2.5+1.8*2)*4.72 </t>
  </si>
  <si>
    <t xml:space="preserve">2.1*2*(4.1+4.72)*0.5 </t>
  </si>
  <si>
    <t xml:space="preserve">0.6*(2+3.2*2) </t>
  </si>
  <si>
    <t xml:space="preserve">-(1*2.7+1.8*3.2+1.8*3.237) </t>
  </si>
  <si>
    <t xml:space="preserve">(1.83+7)*2*4.1 </t>
  </si>
  <si>
    <t xml:space="preserve">0.4*(1.25+2.45*2) </t>
  </si>
  <si>
    <t xml:space="preserve">-(1.5*2.6+1*2.7*2) </t>
  </si>
  <si>
    <t xml:space="preserve">(8.005+7)*2*4.1 </t>
  </si>
  <si>
    <t xml:space="preserve">0.4*(1.5+2.6*2)*3 </t>
  </si>
  <si>
    <t xml:space="preserve">-(1.5*2.6*3+0.9*1.97+1.5*1.2*2) </t>
  </si>
  <si>
    <t xml:space="preserve">(2.8+13.42)*2*4 </t>
  </si>
  <si>
    <t xml:space="preserve">0.5*(1.1+2.7*2)*5 </t>
  </si>
  <si>
    <t xml:space="preserve">0.3*(1.15+2.45*2) </t>
  </si>
  <si>
    <t xml:space="preserve">0.5*(1.8+3.47*2) </t>
  </si>
  <si>
    <t xml:space="preserve">-(0.9*1.97*7+1.8*3.47) </t>
  </si>
  <si>
    <t xml:space="preserve">-(1.6+2.2+1.45)*4 </t>
  </si>
  <si>
    <t xml:space="preserve">(4.7*2+6.25)*14.06 </t>
  </si>
  <si>
    <t xml:space="preserve">(4+3.9)*4.1*2 </t>
  </si>
  <si>
    <t xml:space="preserve">0.2*(1.4+2.585*2) </t>
  </si>
  <si>
    <t xml:space="preserve">-(0.9*1.97+1.4*2.585) </t>
  </si>
  <si>
    <t xml:space="preserve">(2.11+7)*2*4.1 </t>
  </si>
  <si>
    <t xml:space="preserve">0.3*(1.5+2.6*2) </t>
  </si>
  <si>
    <t xml:space="preserve">-(1.25*2.6+0.9*1.97+0.6*3.075) </t>
  </si>
  <si>
    <t xml:space="preserve">(7.725+7)*2*4.1 </t>
  </si>
  <si>
    <t xml:space="preserve">0.3*(1.5+2.6*2)*3 </t>
  </si>
  <si>
    <t xml:space="preserve">-(1.25*2.4*3+0.9*1.97+1.8*2.25) </t>
  </si>
  <si>
    <t xml:space="preserve">(3.42+1.1)*(4.1-2) </t>
  </si>
  <si>
    <t xml:space="preserve">(3.525+1.55)*(4.1-2) </t>
  </si>
  <si>
    <t xml:space="preserve">0.3*(1.15+0.65+1.35*4) </t>
  </si>
  <si>
    <t xml:space="preserve">-(0.65+1.35)*1.35 </t>
  </si>
  <si>
    <t xml:space="preserve">(2.8+1.975*2)*(4.1-2) </t>
  </si>
  <si>
    <t xml:space="preserve">0.3*(1.15+1.35*2) </t>
  </si>
  <si>
    <t xml:space="preserve">-1.15*1.35 </t>
  </si>
  <si>
    <t xml:space="preserve">(2.8+2.13+0.05+1.76)*2*(4.1-2) </t>
  </si>
  <si>
    <t xml:space="preserve">0.3*(0.65+1.15+1.35*4) </t>
  </si>
  <si>
    <t xml:space="preserve">-(0.65+1.15)*1.35 </t>
  </si>
  <si>
    <t xml:space="preserve">(1.85+6)*2*(4.1-2) </t>
  </si>
  <si>
    <t xml:space="preserve">0.3*(1.1*1.35*2) </t>
  </si>
  <si>
    <t xml:space="preserve">(7.87*2+7)*4.1 </t>
  </si>
  <si>
    <t xml:space="preserve">-(1.25*2.45*3+0.9*1.97+1.5*2.4) </t>
  </si>
  <si>
    <t xml:space="preserve">(7.1*2+7)*4.1 </t>
  </si>
  <si>
    <t xml:space="preserve">-(0.9*1.97+1.25*2.45*3+1.8*1.8) </t>
  </si>
  <si>
    <t xml:space="preserve">(8+7)*2*4.1 </t>
  </si>
  <si>
    <t xml:space="preserve">(2.8+13.42)*2*4.4 </t>
  </si>
  <si>
    <t xml:space="preserve">0.3*(1.25+2.3*2) </t>
  </si>
  <si>
    <t xml:space="preserve">0.4*(1.25+2.67*2)*3 </t>
  </si>
  <si>
    <t xml:space="preserve">-(1.6*2+2.2)*4.1 </t>
  </si>
  <si>
    <t xml:space="preserve">-0.9*1.97*6 </t>
  </si>
  <si>
    <t xml:space="preserve">-1.15*2.45 </t>
  </si>
  <si>
    <t xml:space="preserve">4.2*4*4.1 </t>
  </si>
  <si>
    <t xml:space="preserve">0.2*(1.14+2.45*2) </t>
  </si>
  <si>
    <t xml:space="preserve">-(1.15*2.45+0.9*1.97+0.6*2.1) </t>
  </si>
  <si>
    <t xml:space="preserve">(2.8*2+1.8+3.7+3.64+1.86)*(4.1-2) </t>
  </si>
  <si>
    <t xml:space="preserve">0.3*(1.1*2+0.65+1.35*6) </t>
  </si>
  <si>
    <t xml:space="preserve">-(1.15*2+0.65)*1.35 </t>
  </si>
  <si>
    <t xml:space="preserve">(2.8+1.76+0.05+2.13)*2*(4.1-2) </t>
  </si>
  <si>
    <t xml:space="preserve">-(0.65*1.35+1.15*1.35) </t>
  </si>
  <si>
    <t xml:space="preserve">(12.835*2+7)*4.16 </t>
  </si>
  <si>
    <t xml:space="preserve">0.3*(1.5+2.6*2)*5 </t>
  </si>
  <si>
    <t xml:space="preserve">-(1.25*2.45*5+0.9*1.97+1.8*1.8) </t>
  </si>
  <si>
    <t xml:space="preserve">4.95*2*4.16 </t>
  </si>
  <si>
    <t xml:space="preserve">0.3*(1.5*2+2.6*4) </t>
  </si>
  <si>
    <t xml:space="preserve">-(0.9*1.97+1.25*2.45*2+1.8*1.8) </t>
  </si>
  <si>
    <t xml:space="preserve">(5.085*2+7)*4.16 </t>
  </si>
  <si>
    <t xml:space="preserve">0.3*(1.5+2.6*2)*2 </t>
  </si>
  <si>
    <t xml:space="preserve">-(1.25*2.6*2+1.8*1.8) </t>
  </si>
  <si>
    <t xml:space="preserve">(13.42+2.8)*2*4.16 </t>
  </si>
  <si>
    <t xml:space="preserve">0.5*(1.7+2.65*2)*3 </t>
  </si>
  <si>
    <t xml:space="preserve">-(1.15*2.45+0.9*1.97*5+0.8*1.97) </t>
  </si>
  <si>
    <t xml:space="preserve">-(1.955+2.2+1.6+1.2)*4.16 </t>
  </si>
  <si>
    <t xml:space="preserve">4.2*4.16*4 </t>
  </si>
  <si>
    <t xml:space="preserve">-(0.9*1.97+1.15*2.45) </t>
  </si>
  <si>
    <t xml:space="preserve">(2.8+1.975*2+3.425+3.525+1.55+1.1) </t>
  </si>
  <si>
    <t xml:space="preserve">-16.35 </t>
  </si>
  <si>
    <t xml:space="preserve">16.35*(4.16-2) </t>
  </si>
  <si>
    <t xml:space="preserve">0.3*(1.15*2+1.35*4) </t>
  </si>
  <si>
    <t xml:space="preserve">(2.8+1.76+0.05+2.13)*(4.16-2) </t>
  </si>
  <si>
    <t xml:space="preserve">6.335*(15.31-0.4)*2 </t>
  </si>
  <si>
    <t xml:space="preserve">188.910 </t>
  </si>
  <si>
    <t xml:space="preserve">0.2*(1.15*6+0.65*2+2.45*16)*2 </t>
  </si>
  <si>
    <t xml:space="preserve">18.960 </t>
  </si>
  <si>
    <t xml:space="preserve">-(1.15*2.45*6*2+0.65*2.45*2*2) </t>
  </si>
  <si>
    <t xml:space="preserve">-40.180 </t>
  </si>
  <si>
    <t xml:space="preserve">24.67*(15.31-0.4) </t>
  </si>
  <si>
    <t xml:space="preserve">367.830 </t>
  </si>
  <si>
    <t xml:space="preserve">0.2*(1.25*8+2.45*8*2) </t>
  </si>
  <si>
    <t xml:space="preserve">9.840 </t>
  </si>
  <si>
    <t xml:space="preserve">0.2*(1.25*9+2.45*9*2) </t>
  </si>
  <si>
    <t xml:space="preserve">11.070 </t>
  </si>
  <si>
    <t xml:space="preserve">-85.385 </t>
  </si>
  <si>
    <t>16,45*(15,31-0,4)</t>
  </si>
  <si>
    <t xml:space="preserve">245.270 </t>
  </si>
  <si>
    <t>0,2*(1,25+2,45*2)</t>
  </si>
  <si>
    <t xml:space="preserve">3.690 </t>
  </si>
  <si>
    <t>-</t>
  </si>
  <si>
    <t>1,25*2,45*3</t>
  </si>
  <si>
    <t xml:space="preserve">-9.188 </t>
  </si>
  <si>
    <t>0.2*(1,1+2,45*2)*6</t>
  </si>
  <si>
    <t xml:space="preserve">7.200 </t>
  </si>
  <si>
    <t xml:space="preserve">-16.170 </t>
  </si>
  <si>
    <t>622903130</t>
  </si>
  <si>
    <t>MYTÍ VNĚ OMÍTEK SLOŽ 5-6 TLAK.VODOU</t>
  </si>
  <si>
    <t>sokl</t>
  </si>
  <si>
    <t xml:space="preserve">27.376 </t>
  </si>
  <si>
    <t>764510260</t>
  </si>
  <si>
    <t>OPLECHOVÁNÍ CU PARAPETŮ RŠ 245-365 MM</t>
  </si>
  <si>
    <t xml:space="preserve">K01 </t>
  </si>
  <si>
    <t xml:space="preserve">8*1.92 </t>
  </si>
  <si>
    <t xml:space="preserve">K02 </t>
  </si>
  <si>
    <t xml:space="preserve">4*1.87 </t>
  </si>
  <si>
    <t xml:space="preserve">K03 </t>
  </si>
  <si>
    <t xml:space="preserve">15*1.89 </t>
  </si>
  <si>
    <t xml:space="preserve">K04 </t>
  </si>
  <si>
    <t xml:space="preserve">1.34*5 </t>
  </si>
  <si>
    <t xml:space="preserve">K06 </t>
  </si>
  <si>
    <t xml:space="preserve">1.25*9 </t>
  </si>
  <si>
    <t xml:space="preserve">K07 </t>
  </si>
  <si>
    <t xml:space="preserve">1.84*9 </t>
  </si>
  <si>
    <t xml:space="preserve">K08 </t>
  </si>
  <si>
    <t xml:space="preserve">1.1*2 </t>
  </si>
  <si>
    <t>764521240</t>
  </si>
  <si>
    <t>OPLECHOVÁNÍ CU ŘÍMS RŠ 250</t>
  </si>
  <si>
    <t xml:space="preserve">K19 </t>
  </si>
  <si>
    <t xml:space="preserve">70.5 </t>
  </si>
  <si>
    <t xml:space="preserve">K21 </t>
  </si>
  <si>
    <t xml:space="preserve">K23 </t>
  </si>
  <si>
    <t xml:space="preserve">K28 </t>
  </si>
  <si>
    <t xml:space="preserve">1.6*32 </t>
  </si>
  <si>
    <t xml:space="preserve">K29 </t>
  </si>
  <si>
    <t xml:space="preserve">2.1*3 </t>
  </si>
  <si>
    <t xml:space="preserve">K30 </t>
  </si>
  <si>
    <t xml:space="preserve">3.705 </t>
  </si>
  <si>
    <t>764259211</t>
  </si>
  <si>
    <t>ŽLAB CU KOTLÍK KÓNICKÝ TROUBY-150</t>
  </si>
  <si>
    <t>764252205</t>
  </si>
  <si>
    <t>ŽLAB CU PODOKAPNÍ PŮLKRUH RŠ 400</t>
  </si>
  <si>
    <t>K26</t>
  </si>
  <si>
    <t>764554203</t>
  </si>
  <si>
    <t>ODPADNÍ TROUBY CU KRUHOVÉ D 120</t>
  </si>
  <si>
    <t>K20</t>
  </si>
  <si>
    <t>998764203</t>
  </si>
  <si>
    <t>PŘESUN % KLEMPÍŘ KCE OBJEKT V 24M</t>
  </si>
  <si>
    <t>764410880</t>
  </si>
  <si>
    <t>DMTŽ OPLECH PARAPETU RŠ -600</t>
  </si>
  <si>
    <t>764421870</t>
  </si>
  <si>
    <t>DMTŽ OPLECHOVÁNÍ ŘÍMS RŠ -500</t>
  </si>
  <si>
    <t>764359810</t>
  </si>
  <si>
    <t>DMTŽ KOTLÍK KÓNICKÝ -30°</t>
  </si>
  <si>
    <t>764352840</t>
  </si>
  <si>
    <t>DMTŽ ŽLAB PODOK PŮLKR OBL RŠ330-30°</t>
  </si>
  <si>
    <t>764322830</t>
  </si>
  <si>
    <t>DMTŽ OPLECH OKAP TVR KRYT RŠ400-30°</t>
  </si>
  <si>
    <t>766000000</t>
  </si>
  <si>
    <t>REPASE INTERER DVERI 2KRIDL 150/374                                               D05</t>
  </si>
  <si>
    <t>viz popis PD</t>
  </si>
  <si>
    <t>REPASE SPALETOVEHO OKNA  1250/2450   + NÁTĚR                                W01</t>
  </si>
  <si>
    <t>REPASE SPALETOVEHO OKNA 1100/2450  +NÁTĚR                                   W02</t>
  </si>
  <si>
    <t>REPASE SPALETOVEHO OKNA 1400/2600     + NÁTĚR                               W03</t>
  </si>
  <si>
    <t>REPASE SPALETOVEHO OKNA  900/2450     + NÁTĚR                               W04</t>
  </si>
  <si>
    <t>REPASE  VCHODOVÝCH DVEŘÍ  1800/3200  + NÁTĚR                               W05</t>
  </si>
  <si>
    <t>REPASE SPALETOVEHO OKNA   1500/2600    + NÁTĚR                               W06</t>
  </si>
  <si>
    <t>REPASE SPALETOVEHO OKNA   1500/2600    + NÁTĚR                               W07</t>
  </si>
  <si>
    <t>REPASE SPALETOVEHO OKNA   1400/2000    + NÁTĚR                               W08</t>
  </si>
  <si>
    <t>766694921</t>
  </si>
  <si>
    <t>P04</t>
  </si>
  <si>
    <t>P12</t>
  </si>
  <si>
    <t>766694922</t>
  </si>
  <si>
    <t>VÝMĚNA DŘEV PARAPET Š30-CM DL -1,6M</t>
  </si>
  <si>
    <t xml:space="preserve">P01 </t>
  </si>
  <si>
    <t xml:space="preserve">P02 </t>
  </si>
  <si>
    <t xml:space="preserve">P03 </t>
  </si>
  <si>
    <t xml:space="preserve">P06 </t>
  </si>
  <si>
    <t xml:space="preserve">P07 </t>
  </si>
  <si>
    <t xml:space="preserve">P08 </t>
  </si>
  <si>
    <t>DOD DREV PARAPETU BUK+NATER SLON KOST</t>
  </si>
  <si>
    <t xml:space="preserve">1.5*(8+9+9) </t>
  </si>
  <si>
    <t xml:space="preserve">39.000 </t>
  </si>
  <si>
    <t xml:space="preserve">1.225*(4+2) </t>
  </si>
  <si>
    <t xml:space="preserve">7.350 </t>
  </si>
  <si>
    <t xml:space="preserve">1.4*15 </t>
  </si>
  <si>
    <t xml:space="preserve">21.000 </t>
  </si>
  <si>
    <t xml:space="preserve">0.9*5 </t>
  </si>
  <si>
    <t xml:space="preserve">4.500 </t>
  </si>
  <si>
    <t xml:space="preserve">0.6*2 </t>
  </si>
  <si>
    <t xml:space="preserve">1.200 </t>
  </si>
  <si>
    <t>998766203</t>
  </si>
  <si>
    <t>PŘESUN % TRUHLÁŘ KCE OBJEKT V -24M</t>
  </si>
  <si>
    <t>766441822</t>
  </si>
  <si>
    <t>DMTŽ PARAPET DESKA Š 30CM- DL 1M-</t>
  </si>
  <si>
    <t>766441812</t>
  </si>
  <si>
    <t>DMTŽ PARAPET DESKA Š 30CM- DL -1M</t>
  </si>
  <si>
    <t>767000000</t>
  </si>
  <si>
    <t>998767203</t>
  </si>
  <si>
    <t xml:space="preserve">stropy </t>
  </si>
  <si>
    <t>784121003</t>
  </si>
  <si>
    <t>OŠKRABÁNÍ MALBY V MÍSNOSTECH VÝŠKY DO 5,00 M</t>
  </si>
  <si>
    <t>replika stávajících</t>
  </si>
  <si>
    <t>viz  PD</t>
  </si>
  <si>
    <t xml:space="preserve">stěny opravy </t>
  </si>
  <si>
    <t>REPLIKA VETRACI MRIZKA   200/200 MM                                                Z07</t>
  </si>
  <si>
    <t>oprava ruční omítka jádrová , penetrace podkladu</t>
  </si>
  <si>
    <t>( složitost fasády bosáže+římsy )</t>
  </si>
  <si>
    <t xml:space="preserve">s úpravou pro finální sádrovou stěrku </t>
  </si>
  <si>
    <t>MONOCHRON BAREVNY TENKOVRST VNĚJŠÍ OMITKA ZRN 1 SLOŽITOST  5</t>
  </si>
  <si>
    <t>SÁDROVÁ  STĚRKA  STROP ROVNÝ</t>
  </si>
  <si>
    <t>R61144610</t>
  </si>
  <si>
    <t>R612442211</t>
  </si>
  <si>
    <t>SÁDROVÁ  STĚRKA  VNITŘNÍCH STĚN</t>
  </si>
  <si>
    <t>CELKOVÁ REKAPITULACE   :</t>
  </si>
  <si>
    <t>osazení+dodávka</t>
  </si>
  <si>
    <t>s úpravou pro finální sádrovou stěrku</t>
  </si>
  <si>
    <t>PŘÍPL ODVOZ SUTI NA SKLÁDKU ZKD 1KM   20*</t>
  </si>
  <si>
    <t>stavební úpravy stávajícího objektu   OPRAVA  STAVBY</t>
  </si>
  <si>
    <t>DMTŽ TRUB KRUHOVÝCH D 120 MM</t>
  </si>
  <si>
    <t>OPLECHOVÁNÍ CU OKAPŮ  RŠ 330</t>
  </si>
  <si>
    <t>K 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</si>
  <si>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</si>
  <si>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97801319R</t>
  </si>
  <si>
    <t>MALBA 2XDISP   OMYVATELNÁ   TON  M -5M</t>
  </si>
  <si>
    <t>MALBA 2XDISP   OMYVATELNÁ   BÍLÁ  M -5M</t>
  </si>
  <si>
    <t>OTLUČ OMÍTKY VEN MV,MVC SLOŽ V-VII   50 %</t>
  </si>
  <si>
    <t>M3</t>
  </si>
  <si>
    <t>DOKONČUJÍCÍ PRÁCE</t>
  </si>
  <si>
    <t>V PŘÍPADĚ NEVYHOVUJÍCÍHO PODKLADU PO ODBOURÁNÍ POCHOZÍ SKLADBY</t>
  </si>
  <si>
    <t>STATICKÉ PORUCHY - SEVERNÍ FASÁDA   1 NP</t>
  </si>
  <si>
    <t>VLOŽENÍ  NEREZOVÝCH SPIRÁLOVÝCH SPÍNACÍCH TYČÍ D 12 MM</t>
  </si>
  <si>
    <t>DO VYFRÉZOVANÝCH VODOROVNÝCH DRÁŽEK Á 300 MM</t>
  </si>
  <si>
    <t>S VYPLNĚNÍM SYSTÉMOVOU MALTOU</t>
  </si>
  <si>
    <t>VÝMĚRA ODHAD Fa skutečnost</t>
  </si>
  <si>
    <t xml:space="preserve">  </t>
  </si>
  <si>
    <t>MAZANINA DO 8 CM BETON C 20/25</t>
  </si>
  <si>
    <t>F01</t>
  </si>
  <si>
    <t>F02</t>
  </si>
  <si>
    <t>F03</t>
  </si>
  <si>
    <t>F04</t>
  </si>
  <si>
    <t>F05</t>
  </si>
  <si>
    <t>F06</t>
  </si>
  <si>
    <t>F07</t>
  </si>
  <si>
    <t>ODPOČET</t>
  </si>
  <si>
    <t>výtah</t>
  </si>
  <si>
    <t>1 np izol</t>
  </si>
  <si>
    <t>f09</t>
  </si>
  <si>
    <t>708,89  m2 * 0,05</t>
  </si>
  <si>
    <t>PŘÍPLATEK ZA STRŽENÝ POVRCH</t>
  </si>
  <si>
    <t>VÝZTUŽ MAZANINA SVAŘ SÍŤ KARI   4/100/100</t>
  </si>
  <si>
    <t>708,89*1,999*1,1*0,001</t>
  </si>
  <si>
    <t>viz TZ  D.5.4</t>
  </si>
  <si>
    <t>a opětné nabetonování v tl 50 mm s vloženou výztuží KARI síť</t>
  </si>
  <si>
    <t xml:space="preserve"> Fa  výměra dle skutečnosti</t>
  </si>
  <si>
    <t xml:space="preserve">při nevyhovujícím stávajícím podlladu  bude jeho vybourání v celém rozsahu </t>
  </si>
  <si>
    <t>61242142R</t>
  </si>
  <si>
    <t>OPRAVA VÁP OMÍTEK STĚN HLAD  DO 70 %   Fa skutečnost</t>
  </si>
  <si>
    <t>OPRAVA VÁP HLADKÁ STROP  DO 30%      Fa skutečnost</t>
  </si>
  <si>
    <t>BOURÁNÍ PODKLADU B TL DO 10 CM PŘES 4 M2</t>
  </si>
  <si>
    <t>OTLUČ OMÍT VNITŘ STĚN MV,MVC  DO 70 %</t>
  </si>
  <si>
    <t>OTLUČ OMÍT VNITŘ MV,MVC STROP  DO  30 %</t>
  </si>
  <si>
    <t>odpočet S štít</t>
  </si>
  <si>
    <t>R95000000</t>
  </si>
  <si>
    <t>OPRAVA FAS VÁP ČLEN 5   50 %   ( bosáže+římsy)    Fa skutečnost</t>
  </si>
  <si>
    <t xml:space="preserve">viz opravy  </t>
  </si>
  <si>
    <t>výkaz výměr stavby</t>
  </si>
  <si>
    <t>CENOVÁ NABÍDKA CELKEM</t>
  </si>
  <si>
    <t>VÝKAZ VÝMĚR OPRAVA</t>
  </si>
  <si>
    <t>R62000000</t>
  </si>
  <si>
    <t>KONSTRUKCE KLEMPÍŘSKÉ  - PD tabulka klempířských prvků  č.10</t>
  </si>
  <si>
    <t>KONSTRUKCE TRUHLÁŘSKÉ    PD tabulka výplní  otvorů č. 10</t>
  </si>
  <si>
    <t>VÝMĚNA DŘEV PARAPET Š30-CM DL -1,0M    PD tabulka parapetů č.10</t>
  </si>
  <si>
    <t>OSAZENÍ+VÝROBA  OCEL DVERI 1000/2020      včetně nátěru          Z10</t>
  </si>
  <si>
    <t>BOURÁNÍ                                                                                 PD výkres č. 01- 05</t>
  </si>
  <si>
    <t>mč 1,02</t>
  </si>
  <si>
    <t>mč 1,04</t>
  </si>
  <si>
    <t>m.č 1,06</t>
  </si>
  <si>
    <t>mč.1,07</t>
  </si>
  <si>
    <t>15.22</t>
  </si>
  <si>
    <t>mč.1.15</t>
  </si>
  <si>
    <t>vč 12</t>
  </si>
  <si>
    <t xml:space="preserve"> mč 1,01</t>
  </si>
  <si>
    <t>mč 2,04</t>
  </si>
  <si>
    <t>mč. 2,05</t>
  </si>
  <si>
    <t>vč.13</t>
  </si>
  <si>
    <t>míst 3,04</t>
  </si>
  <si>
    <t>míst 3,05</t>
  </si>
  <si>
    <t xml:space="preserve">vč 11 </t>
  </si>
  <si>
    <t>vč 19  jih</t>
  </si>
  <si>
    <t>vč 20   západ</t>
  </si>
  <si>
    <t>vč. 20  východ</t>
  </si>
  <si>
    <t>vč 21  sever</t>
  </si>
  <si>
    <t>vč .11</t>
  </si>
  <si>
    <t>mč 1,01</t>
  </si>
  <si>
    <t>mč 1,03</t>
  </si>
  <si>
    <t>mč 1,05</t>
  </si>
  <si>
    <t>mč 1,06</t>
  </si>
  <si>
    <t>mč,1,07</t>
  </si>
  <si>
    <t>mč 1,08</t>
  </si>
  <si>
    <t>mč. 1,09</t>
  </si>
  <si>
    <t>mč. 1,10</t>
  </si>
  <si>
    <t>mč.1,11</t>
  </si>
  <si>
    <t>mč 1,11-1,13</t>
  </si>
  <si>
    <t>mč. 1,15</t>
  </si>
  <si>
    <t>vč. 12</t>
  </si>
  <si>
    <t>mč. 2,01</t>
  </si>
  <si>
    <t>mč. 2,02</t>
  </si>
  <si>
    <t>mč. 2,03</t>
  </si>
  <si>
    <t>mč 2,05</t>
  </si>
  <si>
    <t>mč. 2,06-2,08</t>
  </si>
  <si>
    <t>mč. 2,09-2,10</t>
  </si>
  <si>
    <t>vč. 13</t>
  </si>
  <si>
    <t>mč. 3,01</t>
  </si>
  <si>
    <t>mč 3,02</t>
  </si>
  <si>
    <t>mč. 3,03</t>
  </si>
  <si>
    <t>mč. 3,04</t>
  </si>
  <si>
    <t>mč. 3,05</t>
  </si>
  <si>
    <t>mč 3,06-3,08</t>
  </si>
  <si>
    <t>mč 3,09-3,10</t>
  </si>
  <si>
    <t>1.np</t>
  </si>
  <si>
    <t>sanační  odpočet</t>
  </si>
  <si>
    <t>(3,13+2,01+0,62+1,72+2,96)*2*3,355</t>
  </si>
  <si>
    <t>0,65*8*3,355</t>
  </si>
  <si>
    <t>mč  4,01</t>
  </si>
  <si>
    <t>2292,774  bez odpočtu otvorů přes  4m2</t>
  </si>
  <si>
    <t>95000000R</t>
  </si>
  <si>
    <t>vč. 11-13</t>
  </si>
  <si>
    <t>vč 14</t>
  </si>
  <si>
    <t>SO 07 pol 10</t>
  </si>
  <si>
    <t>pol 23</t>
  </si>
  <si>
    <t>pol  21</t>
  </si>
  <si>
    <t>pol  22</t>
  </si>
  <si>
    <t>pol 22</t>
  </si>
  <si>
    <t>pol 21</t>
  </si>
  <si>
    <t>jih  vč 19</t>
  </si>
  <si>
    <t>východ  vč 20</t>
  </si>
  <si>
    <t>sever vč 21</t>
  </si>
  <si>
    <t>západ  vč 20</t>
  </si>
  <si>
    <t>invest  pol 48</t>
  </si>
  <si>
    <t>oprava</t>
  </si>
  <si>
    <t>boky</t>
  </si>
  <si>
    <t>vč 11</t>
  </si>
  <si>
    <t>vč.11</t>
  </si>
  <si>
    <t>vč 12+13</t>
  </si>
  <si>
    <t>celkem</t>
  </si>
  <si>
    <t>pol 25</t>
  </si>
  <si>
    <t>BROUŠENÍ STÁV BET PODLAH ŮBĚR 3 MM  odhad Fa skutečnost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</si>
</sst>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0.000"/>
  </numFmts>
  <fonts count="3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0" fillId="0" borderId="0"/>
    <xf numFmtId="0" fontId="1" fillId="0" borderId="0"/>
  </cellStyleXfs>
  <cellXfs count="148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2" fillId="0" borderId="0" xfId="0" applyNumberFormat="1" applyFont="1"/>
    <xf numFmtId="164" fontId="22" fillId="0" borderId="0" xfId="0" applyNumberFormat="1" applyFont="1"/>
    <xf numFmtId="2" fontId="22" fillId="0" borderId="0" xfId="0" applyNumberFormat="1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3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2" fontId="23" fillId="0" borderId="0" xfId="0" applyNumberFormat="1" applyFont="1"/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left" wrapText="1"/>
    </xf>
    <xf numFmtId="164" fontId="23" fillId="0" borderId="0" xfId="0" applyNumberFormat="1" applyFont="1"/>
    <xf numFmtId="0" fontId="25" fillId="0" borderId="0" xfId="0" applyFont="1" applyBorder="1" applyAlignment="1">
      <alignment horizontal="left" wrapText="1"/>
    </xf>
    <xf numFmtId="1" fontId="24" fillId="0" borderId="0" xfId="0" applyNumberFormat="1" applyFont="1" applyBorder="1"/>
    <xf numFmtId="164" fontId="24" fillId="0" borderId="0" xfId="0" applyNumberFormat="1" applyFont="1"/>
    <xf numFmtId="1" fontId="24" fillId="0" borderId="0" xfId="0" applyNumberFormat="1" applyFont="1"/>
    <xf numFmtId="0" fontId="28" fillId="0" borderId="0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1" fontId="23" fillId="0" borderId="0" xfId="0" applyNumberFormat="1" applyFont="1" applyBorder="1"/>
    <xf numFmtId="164" fontId="24" fillId="0" borderId="0" xfId="0" applyNumberFormat="1" applyFont="1" applyBorder="1"/>
    <xf numFmtId="2" fontId="23" fillId="0" borderId="0" xfId="0" applyNumberFormat="1" applyFont="1" applyBorder="1"/>
    <xf numFmtId="164" fontId="23" fillId="0" borderId="0" xfId="0" applyNumberFormat="1" applyFont="1" applyBorder="1"/>
    <xf numFmtId="2" fontId="24" fillId="0" borderId="0" xfId="0" applyNumberFormat="1" applyFont="1" applyBorder="1"/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0" fontId="27" fillId="0" borderId="0" xfId="0" applyFont="1" applyBorder="1" applyAlignment="1">
      <alignment horizontal="right" wrapText="1"/>
    </xf>
    <xf numFmtId="164" fontId="23" fillId="0" borderId="0" xfId="0" applyNumberFormat="1" applyFont="1" applyBorder="1" applyAlignment="1">
      <alignment horizontal="right"/>
    </xf>
    <xf numFmtId="1" fontId="29" fillId="0" borderId="0" xfId="0" applyNumberFormat="1" applyFont="1" applyBorder="1"/>
    <xf numFmtId="1" fontId="29" fillId="0" borderId="0" xfId="0" applyNumberFormat="1" applyFont="1" applyBorder="1" applyAlignment="1">
      <alignment horizontal="left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31" fillId="0" borderId="0" xfId="0" applyNumberFormat="1" applyFont="1"/>
    <xf numFmtId="1" fontId="23" fillId="0" borderId="0" xfId="0" applyNumberFormat="1" applyFont="1" applyAlignment="1">
      <alignment horizontal="left"/>
    </xf>
    <xf numFmtId="2" fontId="19" fillId="0" borderId="0" xfId="0" applyNumberFormat="1" applyFont="1" applyFill="1"/>
    <xf numFmtId="2" fontId="23" fillId="0" borderId="0" xfId="0" applyNumberFormat="1" applyFont="1" applyFill="1"/>
    <xf numFmtId="2" fontId="23" fillId="0" borderId="0" xfId="0" applyNumberFormat="1" applyFont="1" applyFill="1" applyBorder="1"/>
    <xf numFmtId="2" fontId="19" fillId="0" borderId="10" xfId="0" applyNumberFormat="1" applyFont="1" applyFill="1" applyBorder="1"/>
    <xf numFmtId="10" fontId="19" fillId="0" borderId="0" xfId="0" applyNumberFormat="1" applyFont="1" applyFill="1" applyBorder="1"/>
    <xf numFmtId="1" fontId="23" fillId="0" borderId="0" xfId="0" applyNumberFormat="1" applyFont="1" applyBorder="1" applyAlignment="1">
      <alignment horizontal="left"/>
    </xf>
    <xf numFmtId="0" fontId="32" fillId="0" borderId="0" xfId="0" applyFont="1" applyBorder="1" applyAlignment="1">
      <alignment wrapText="1"/>
    </xf>
    <xf numFmtId="1" fontId="26" fillId="0" borderId="0" xfId="0" applyNumberFormat="1" applyFont="1"/>
    <xf numFmtId="164" fontId="26" fillId="0" borderId="0" xfId="0" applyNumberFormat="1" applyFont="1"/>
    <xf numFmtId="2" fontId="26" fillId="0" borderId="0" xfId="0" applyNumberFormat="1" applyFont="1" applyFill="1"/>
    <xf numFmtId="2" fontId="26" fillId="0" borderId="0" xfId="0" applyNumberFormat="1" applyFont="1"/>
    <xf numFmtId="0" fontId="19" fillId="0" borderId="0" xfId="0" applyFont="1" applyBorder="1" applyAlignment="1">
      <alignment wrapText="1"/>
    </xf>
    <xf numFmtId="0" fontId="29" fillId="0" borderId="0" xfId="0" applyFont="1" applyBorder="1" applyAlignment="1">
      <alignment horizontal="left" wrapText="1"/>
    </xf>
    <xf numFmtId="164" fontId="29" fillId="0" borderId="0" xfId="0" applyNumberFormat="1" applyFont="1" applyBorder="1"/>
    <xf numFmtId="2" fontId="29" fillId="0" borderId="0" xfId="0" applyNumberFormat="1" applyFont="1" applyFill="1" applyBorder="1"/>
    <xf numFmtId="0" fontId="29" fillId="0" borderId="0" xfId="0" applyFont="1" applyBorder="1" applyAlignment="1">
      <alignment wrapText="1"/>
    </xf>
    <xf numFmtId="17" fontId="27" fillId="0" borderId="0" xfId="0" applyNumberFormat="1" applyFont="1" applyBorder="1" applyAlignment="1">
      <alignment horizontal="left" wrapText="1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77"/>
  <sheetViews>
    <sheetView zoomScale="130" zoomScaleNormal="130" workbookViewId="0">
      <selection activeCell="J25" sqref="J25"/>
    </sheetView>
  </sheetViews>
  <sheetFormatPr defaultRowHeight="1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5" spans="1:8" ht="15.75">
      <c r="A5" s="4"/>
      <c r="B5" s="4"/>
      <c r="C5" s="4"/>
      <c r="D5" s="5"/>
      <c r="E5" s="6"/>
      <c r="F5" s="6"/>
      <c r="G5" s="7"/>
      <c r="H5" s="7"/>
    </row>
    <row r="6" spans="1:8" ht="15.75">
      <c r="A6" s="129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>
      <c r="A7" s="129" t="s">
        <v>3</v>
      </c>
      <c r="B7" s="65" t="s">
        <v>37</v>
      </c>
      <c r="C7" s="66"/>
      <c r="D7" s="67"/>
      <c r="E7" s="68"/>
      <c r="F7" s="69"/>
      <c r="G7" s="7"/>
      <c r="H7" s="7"/>
    </row>
    <row r="8" spans="1:8" ht="15.75">
      <c r="A8" s="4"/>
      <c r="B8" s="65" t="s">
        <v>38</v>
      </c>
      <c r="C8" s="66"/>
      <c r="D8" s="67"/>
      <c r="E8" s="68"/>
      <c r="F8" s="69"/>
      <c r="G8" s="7"/>
      <c r="H8" s="7"/>
    </row>
    <row r="9" spans="1:8" ht="15.75">
      <c r="A9" s="8"/>
      <c r="B9" s="70" t="s">
        <v>323</v>
      </c>
      <c r="C9" s="71"/>
      <c r="D9" s="72"/>
      <c r="E9" s="73"/>
      <c r="F9" s="74"/>
      <c r="G9" s="7"/>
      <c r="H9" s="7"/>
    </row>
    <row r="10" spans="1:8" ht="15.7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>
      <c r="A11" s="8"/>
      <c r="B11" s="4"/>
      <c r="C11" s="4"/>
      <c r="D11" s="5"/>
      <c r="E11" s="6"/>
      <c r="F11" s="6"/>
      <c r="G11" s="7"/>
      <c r="H11" s="7"/>
    </row>
    <row r="12" spans="1:8" ht="15.75">
      <c r="A12" s="8" t="s">
        <v>4</v>
      </c>
      <c r="B12" s="43" t="s">
        <v>371</v>
      </c>
      <c r="C12" s="4"/>
      <c r="D12" s="5"/>
      <c r="E12" s="6"/>
      <c r="F12" s="6"/>
      <c r="G12" s="7"/>
      <c r="H12" s="21"/>
    </row>
    <row r="13" spans="1:8" ht="15.75">
      <c r="A13" s="8" t="s">
        <v>4</v>
      </c>
      <c r="B13" s="4"/>
      <c r="C13" s="4"/>
      <c r="D13" s="5"/>
      <c r="E13" s="6"/>
      <c r="F13" s="6"/>
      <c r="G13" s="21"/>
      <c r="H13" s="21"/>
    </row>
    <row r="14" spans="1:8">
      <c r="A14" s="18"/>
      <c r="B14" s="28" t="s">
        <v>319</v>
      </c>
      <c r="C14" s="13"/>
      <c r="D14" s="19"/>
      <c r="E14" s="20"/>
      <c r="F14" s="20"/>
      <c r="G14" s="21"/>
      <c r="H14" s="21"/>
    </row>
    <row r="15" spans="1:8">
      <c r="A15" s="18"/>
      <c r="B15" s="41"/>
      <c r="C15" s="13"/>
      <c r="D15" s="19"/>
      <c r="E15" s="20"/>
      <c r="F15" s="20"/>
      <c r="G15" s="21"/>
      <c r="H15" s="21"/>
    </row>
    <row r="16" spans="1:8">
      <c r="A16" s="18"/>
      <c r="B16" s="57" t="s">
        <v>39</v>
      </c>
      <c r="C16" s="41"/>
      <c r="D16" s="76"/>
      <c r="E16" s="77"/>
      <c r="F16" s="121">
        <f>'SO01-STAVBA'!E28</f>
        <v>0</v>
      </c>
      <c r="G16" s="21"/>
      <c r="H16" s="12"/>
    </row>
    <row r="17" spans="1:12">
      <c r="A17" s="13"/>
      <c r="B17" s="75" t="s">
        <v>5</v>
      </c>
      <c r="C17" s="22"/>
      <c r="D17" s="23"/>
      <c r="E17" s="24"/>
      <c r="F17" s="124">
        <f>SUM(F16:F16)</f>
        <v>0</v>
      </c>
      <c r="G17" s="21"/>
      <c r="H17" s="12"/>
      <c r="I17" s="12"/>
    </row>
    <row r="18" spans="1:12">
      <c r="A18" s="13"/>
      <c r="B18" s="47"/>
      <c r="C18" s="54"/>
      <c r="D18" s="55"/>
      <c r="E18" s="56"/>
      <c r="F18" s="125"/>
      <c r="G18" s="21"/>
      <c r="H18" s="12"/>
      <c r="I18" s="12"/>
    </row>
    <row r="19" spans="1:12">
      <c r="A19" s="13"/>
      <c r="B19" s="28" t="s">
        <v>8</v>
      </c>
      <c r="C19" s="81"/>
      <c r="D19" s="79"/>
      <c r="E19" s="80"/>
      <c r="F19" s="123"/>
      <c r="G19" s="21"/>
      <c r="H19" s="12"/>
      <c r="I19" s="12"/>
    </row>
    <row r="20" spans="1:12">
      <c r="A20" s="13"/>
      <c r="B20" s="54" t="s">
        <v>26</v>
      </c>
      <c r="C20" s="78"/>
      <c r="D20" s="79"/>
      <c r="E20" s="80"/>
      <c r="F20" s="123">
        <f>F45</f>
        <v>0</v>
      </c>
      <c r="G20" s="21"/>
      <c r="H20" s="12"/>
      <c r="I20" s="12"/>
    </row>
    <row r="21" spans="1:12">
      <c r="A21" s="13"/>
      <c r="B21" s="78" t="s">
        <v>32</v>
      </c>
      <c r="C21" s="78"/>
      <c r="D21" s="79"/>
      <c r="E21" s="80"/>
      <c r="F21" s="123">
        <f>F52</f>
        <v>0</v>
      </c>
      <c r="G21" s="20" t="s">
        <v>4</v>
      </c>
      <c r="H21" s="9"/>
      <c r="I21" s="9"/>
      <c r="J21" s="2"/>
      <c r="K21" s="3"/>
      <c r="L21" s="3"/>
    </row>
    <row r="22" spans="1:12">
      <c r="A22" s="13"/>
      <c r="B22" s="82" t="s">
        <v>33</v>
      </c>
      <c r="C22" s="13" t="s">
        <v>4</v>
      </c>
      <c r="D22" s="13" t="s">
        <v>4</v>
      </c>
      <c r="E22" s="19" t="s">
        <v>4</v>
      </c>
      <c r="F22" s="122">
        <f>F54</f>
        <v>0</v>
      </c>
      <c r="G22" s="21"/>
      <c r="H22" s="9"/>
      <c r="I22" s="9"/>
      <c r="J22" s="2"/>
      <c r="K22" s="3"/>
      <c r="L22" s="3"/>
    </row>
    <row r="23" spans="1:12">
      <c r="A23" s="13"/>
      <c r="B23" s="48" t="s">
        <v>5</v>
      </c>
      <c r="C23" s="22"/>
      <c r="D23" s="23"/>
      <c r="E23" s="24"/>
      <c r="F23" s="126">
        <f>SUM(F20:F22)</f>
        <v>0</v>
      </c>
      <c r="G23" s="21"/>
      <c r="H23" s="9"/>
      <c r="I23" s="9"/>
      <c r="J23" s="2"/>
      <c r="K23" s="3"/>
      <c r="L23" s="3"/>
    </row>
    <row r="24" spans="1:12">
      <c r="A24" s="13"/>
      <c r="B24" s="54" t="s">
        <v>4</v>
      </c>
      <c r="C24" s="54"/>
      <c r="D24" s="55"/>
      <c r="E24" s="56"/>
      <c r="F24" s="125"/>
      <c r="G24" s="21"/>
      <c r="H24" s="9"/>
      <c r="I24" s="9"/>
      <c r="J24" s="2"/>
      <c r="K24" s="3"/>
      <c r="L24" s="3"/>
    </row>
    <row r="25" spans="1:12">
      <c r="A25" s="13"/>
      <c r="B25" s="78"/>
      <c r="C25" s="78"/>
      <c r="D25" s="79"/>
      <c r="E25" s="80"/>
      <c r="F25" s="123"/>
      <c r="G25" s="13"/>
      <c r="H25" s="9"/>
      <c r="I25" s="12"/>
    </row>
    <row r="26" spans="1:12">
      <c r="A26" s="13"/>
      <c r="B26" s="78"/>
      <c r="C26" s="78"/>
      <c r="D26" s="79"/>
      <c r="E26" s="80"/>
      <c r="F26" s="123"/>
      <c r="G26" s="13"/>
      <c r="H26" s="12" t="s">
        <v>4</v>
      </c>
      <c r="I26" s="12"/>
    </row>
    <row r="27" spans="1:12">
      <c r="A27" s="13"/>
      <c r="B27" s="28" t="s">
        <v>6</v>
      </c>
      <c r="C27" s="78"/>
      <c r="D27" s="79"/>
      <c r="E27" s="80"/>
      <c r="F27" s="123"/>
      <c r="G27" s="13"/>
      <c r="H27" s="12"/>
      <c r="I27" s="12"/>
    </row>
    <row r="28" spans="1:12">
      <c r="A28" s="13"/>
      <c r="B28" s="57" t="s">
        <v>16</v>
      </c>
      <c r="C28" s="78"/>
      <c r="D28" s="79"/>
      <c r="E28" s="80"/>
      <c r="F28" s="123">
        <f>F63</f>
        <v>0</v>
      </c>
      <c r="G28" s="21"/>
      <c r="H28" s="12"/>
      <c r="I28" s="12"/>
    </row>
    <row r="29" spans="1:12">
      <c r="A29" s="13"/>
      <c r="B29" s="57" t="s">
        <v>21</v>
      </c>
      <c r="C29" s="78"/>
      <c r="D29" s="79"/>
      <c r="E29" s="80"/>
      <c r="F29" s="123">
        <f>F69</f>
        <v>0</v>
      </c>
      <c r="G29" s="21"/>
      <c r="H29" s="12"/>
      <c r="I29" s="12"/>
    </row>
    <row r="30" spans="1:12">
      <c r="A30" s="13"/>
      <c r="B30" s="83" t="s">
        <v>35</v>
      </c>
      <c r="C30" s="84"/>
      <c r="D30" s="85"/>
      <c r="E30" s="86"/>
      <c r="F30" s="127">
        <f>F75</f>
        <v>0</v>
      </c>
      <c r="G30" s="21"/>
      <c r="H30" s="12"/>
      <c r="I30" s="12"/>
    </row>
    <row r="31" spans="1:12">
      <c r="A31" s="13"/>
      <c r="B31" s="48" t="s">
        <v>5</v>
      </c>
      <c r="C31" s="22"/>
      <c r="D31" s="23"/>
      <c r="E31" s="24"/>
      <c r="F31" s="126">
        <f>SUM(F28:F30)</f>
        <v>0</v>
      </c>
      <c r="G31" s="21"/>
      <c r="H31" s="12"/>
      <c r="I31" s="12"/>
    </row>
    <row r="32" spans="1:12">
      <c r="A32" s="13"/>
      <c r="B32" s="54"/>
      <c r="C32" s="54"/>
      <c r="D32" s="55"/>
      <c r="E32" s="56"/>
      <c r="F32" s="125"/>
      <c r="G32" s="21"/>
      <c r="H32" s="12"/>
      <c r="I32" s="12"/>
    </row>
    <row r="33" spans="1:9">
      <c r="A33" s="13"/>
      <c r="B33" s="84" t="s">
        <v>4</v>
      </c>
      <c r="C33" s="84"/>
      <c r="D33" s="85"/>
      <c r="E33" s="87" t="s">
        <v>4</v>
      </c>
      <c r="F33" s="127"/>
      <c r="G33" s="21"/>
      <c r="H33" s="12"/>
      <c r="I33" s="12"/>
    </row>
    <row r="34" spans="1:9">
      <c r="A34" s="13"/>
      <c r="B34" s="48" t="s">
        <v>27</v>
      </c>
      <c r="C34" s="22"/>
      <c r="D34" s="23"/>
      <c r="E34" s="24"/>
      <c r="F34" s="126">
        <f>F17+F23+F31</f>
        <v>0</v>
      </c>
      <c r="G34" s="21"/>
      <c r="H34" s="12"/>
      <c r="I34" s="12"/>
    </row>
    <row r="35" spans="1:9">
      <c r="A35" s="13"/>
      <c r="B35" s="13" t="s">
        <v>7</v>
      </c>
      <c r="C35" s="13"/>
      <c r="D35" s="19"/>
      <c r="E35" s="88">
        <v>0</v>
      </c>
      <c r="F35" s="122">
        <f>F34*E35</f>
        <v>0</v>
      </c>
      <c r="G35" s="21"/>
      <c r="H35" s="12"/>
      <c r="I35" s="12"/>
    </row>
    <row r="36" spans="1:9">
      <c r="A36" s="89"/>
      <c r="B36" s="50" t="s">
        <v>372</v>
      </c>
      <c r="C36" s="51"/>
      <c r="D36" s="52"/>
      <c r="E36" s="53"/>
      <c r="F36" s="128">
        <f>F34+F35</f>
        <v>0</v>
      </c>
      <c r="G36" s="21"/>
      <c r="H36" s="12"/>
      <c r="I36" s="12"/>
    </row>
    <row r="37" spans="1:9">
      <c r="A37" s="89"/>
      <c r="B37" s="89"/>
      <c r="C37" s="89"/>
      <c r="D37" s="90"/>
      <c r="E37" s="91"/>
      <c r="F37" s="91"/>
      <c r="G37" s="12"/>
      <c r="H37" s="12"/>
      <c r="I37" s="12"/>
    </row>
    <row r="38" spans="1:9">
      <c r="B38" s="1" t="s">
        <v>4</v>
      </c>
      <c r="G38" s="12"/>
      <c r="H38" s="12"/>
      <c r="I38" s="12"/>
    </row>
    <row r="40" spans="1:9">
      <c r="A40" s="25"/>
      <c r="B40" s="9"/>
      <c r="C40" s="9"/>
      <c r="D40" s="10"/>
      <c r="E40" s="11"/>
      <c r="F40" s="11"/>
    </row>
    <row r="41" spans="1:9">
      <c r="A41" s="40"/>
      <c r="B41" s="17" t="s">
        <v>4</v>
      </c>
      <c r="C41" s="26"/>
      <c r="D41" s="27"/>
    </row>
    <row r="42" spans="1:9">
      <c r="A42" s="40"/>
      <c r="B42" s="26"/>
    </row>
    <row r="43" spans="1:9">
      <c r="A43" s="40"/>
      <c r="B43" s="35" t="s">
        <v>8</v>
      </c>
      <c r="C43" s="36"/>
      <c r="D43" s="37"/>
      <c r="E43" s="38"/>
      <c r="F43" s="39"/>
    </row>
    <row r="44" spans="1:9">
      <c r="A44" s="40"/>
      <c r="B44" s="13" t="s">
        <v>34</v>
      </c>
      <c r="C44" s="13"/>
      <c r="D44" s="19"/>
    </row>
    <row r="45" spans="1:9">
      <c r="A45" s="25"/>
      <c r="B45" s="9" t="s">
        <v>10</v>
      </c>
      <c r="C45" s="9" t="s">
        <v>28</v>
      </c>
      <c r="D45" s="10">
        <v>1</v>
      </c>
      <c r="E45" s="11">
        <v>0</v>
      </c>
      <c r="F45" s="11">
        <f>D45*E45</f>
        <v>0</v>
      </c>
    </row>
    <row r="46" spans="1:9">
      <c r="A46" s="25"/>
      <c r="B46" s="9" t="s">
        <v>9</v>
      </c>
      <c r="C46" s="9"/>
      <c r="D46" s="10"/>
      <c r="E46" s="11"/>
      <c r="F46" s="11"/>
    </row>
    <row r="47" spans="1:9">
      <c r="A47" s="25"/>
      <c r="B47" s="9" t="s">
        <v>29</v>
      </c>
      <c r="C47" s="9"/>
      <c r="D47" s="10"/>
      <c r="E47" s="11"/>
      <c r="F47" s="11"/>
    </row>
    <row r="48" spans="1:9">
      <c r="A48" s="25"/>
      <c r="B48" s="9" t="s">
        <v>11</v>
      </c>
      <c r="C48" s="9"/>
      <c r="D48" s="10"/>
      <c r="E48" s="11"/>
      <c r="F48" s="11"/>
    </row>
    <row r="49" spans="1:6">
      <c r="A49" s="25"/>
      <c r="B49" s="9" t="s">
        <v>30</v>
      </c>
      <c r="C49" s="9"/>
      <c r="D49" s="10"/>
      <c r="E49" s="11"/>
      <c r="F49" s="11"/>
    </row>
    <row r="50" spans="1:6">
      <c r="A50" s="25"/>
      <c r="B50" s="9" t="s">
        <v>12</v>
      </c>
      <c r="C50" s="9"/>
      <c r="D50" s="10"/>
      <c r="E50" s="11"/>
      <c r="F50" s="11"/>
    </row>
    <row r="51" spans="1:6">
      <c r="A51" s="25"/>
      <c r="B51" s="9"/>
      <c r="C51" s="9"/>
      <c r="D51" s="10"/>
      <c r="E51" s="11"/>
      <c r="F51" s="11"/>
    </row>
    <row r="52" spans="1:6">
      <c r="A52" s="25"/>
      <c r="B52" s="13" t="s">
        <v>32</v>
      </c>
      <c r="C52" s="9" t="s">
        <v>28</v>
      </c>
      <c r="D52" s="10">
        <v>1</v>
      </c>
      <c r="E52" s="11">
        <v>0</v>
      </c>
      <c r="F52" s="11">
        <f>D52*E52</f>
        <v>0</v>
      </c>
    </row>
    <row r="53" spans="1:6">
      <c r="A53" s="25"/>
      <c r="B53" s="13"/>
      <c r="C53" s="9"/>
      <c r="D53" s="10"/>
      <c r="E53" s="11"/>
      <c r="F53" s="11"/>
    </row>
    <row r="54" spans="1:6">
      <c r="A54" s="25"/>
      <c r="B54" s="13" t="s">
        <v>33</v>
      </c>
      <c r="C54" s="9" t="s">
        <v>28</v>
      </c>
      <c r="D54" s="10">
        <v>1</v>
      </c>
      <c r="E54" s="11">
        <v>0</v>
      </c>
      <c r="F54" s="11">
        <f>D54*E54</f>
        <v>0</v>
      </c>
    </row>
    <row r="55" spans="1:6">
      <c r="A55" s="25"/>
      <c r="B55" s="9" t="s">
        <v>31</v>
      </c>
      <c r="C55" s="9"/>
      <c r="D55" s="10"/>
      <c r="E55" s="11"/>
      <c r="F55" s="11"/>
    </row>
    <row r="56" spans="1:6">
      <c r="A56" s="25"/>
      <c r="B56" s="9" t="s">
        <v>13</v>
      </c>
      <c r="C56" s="9"/>
      <c r="D56" s="10"/>
      <c r="E56" s="11"/>
      <c r="F56" s="11"/>
    </row>
    <row r="57" spans="1:6">
      <c r="A57" s="25"/>
      <c r="B57" s="9" t="s">
        <v>14</v>
      </c>
      <c r="C57" s="9"/>
      <c r="D57" s="10"/>
      <c r="E57" s="11"/>
      <c r="F57" s="11"/>
    </row>
    <row r="58" spans="1:6">
      <c r="A58" s="25"/>
      <c r="B58" s="14" t="s">
        <v>5</v>
      </c>
      <c r="C58" s="14"/>
      <c r="D58" s="15"/>
      <c r="E58" s="16"/>
      <c r="F58" s="16">
        <f>SUM(F45:F57)</f>
        <v>0</v>
      </c>
    </row>
    <row r="59" spans="1:6">
      <c r="A59" s="25"/>
      <c r="B59" s="9"/>
      <c r="C59" s="9"/>
      <c r="D59" s="10"/>
      <c r="E59" s="11"/>
      <c r="F59" s="11"/>
    </row>
    <row r="60" spans="1:6">
      <c r="A60" s="25"/>
      <c r="B60" s="30" t="s">
        <v>15</v>
      </c>
      <c r="C60" s="31"/>
      <c r="D60" s="32"/>
      <c r="E60" s="33"/>
      <c r="F60" s="34"/>
    </row>
    <row r="61" spans="1:6">
      <c r="A61" s="25"/>
      <c r="B61" s="57"/>
      <c r="C61" s="49"/>
      <c r="D61" s="58"/>
      <c r="E61" s="59"/>
      <c r="F61" s="59"/>
    </row>
    <row r="62" spans="1:6">
      <c r="A62" s="25"/>
      <c r="B62" s="9"/>
      <c r="C62" s="9"/>
      <c r="D62" s="10"/>
      <c r="E62" s="11"/>
      <c r="F62" s="11"/>
    </row>
    <row r="63" spans="1:6">
      <c r="A63" s="25"/>
      <c r="B63" s="13" t="s">
        <v>16</v>
      </c>
      <c r="C63" s="9" t="s">
        <v>28</v>
      </c>
      <c r="D63" s="10">
        <v>1</v>
      </c>
      <c r="E63" s="11">
        <v>0</v>
      </c>
      <c r="F63" s="11">
        <f>D63*E63</f>
        <v>0</v>
      </c>
    </row>
    <row r="64" spans="1:6">
      <c r="A64" s="25"/>
      <c r="B64" s="9" t="s">
        <v>17</v>
      </c>
      <c r="C64" s="9"/>
      <c r="D64" s="10"/>
      <c r="E64" s="11"/>
      <c r="F64" s="11"/>
    </row>
    <row r="65" spans="1:6">
      <c r="A65" s="25"/>
      <c r="B65" s="9" t="s">
        <v>18</v>
      </c>
      <c r="C65" s="9"/>
      <c r="D65" s="10"/>
      <c r="E65" s="11"/>
      <c r="F65" s="11"/>
    </row>
    <row r="66" spans="1:6">
      <c r="A66" s="25"/>
      <c r="B66" s="9" t="s">
        <v>19</v>
      </c>
      <c r="C66" s="9"/>
      <c r="D66" s="10"/>
      <c r="E66" s="11"/>
      <c r="F66" s="11"/>
    </row>
    <row r="67" spans="1:6">
      <c r="A67" s="25"/>
      <c r="B67" s="9" t="s">
        <v>20</v>
      </c>
      <c r="C67" s="9"/>
      <c r="D67" s="10"/>
      <c r="E67" s="11"/>
      <c r="F67" s="11"/>
    </row>
    <row r="68" spans="1:6">
      <c r="A68" s="25"/>
      <c r="B68" s="9"/>
      <c r="C68" s="9"/>
      <c r="D68" s="10"/>
      <c r="E68" s="11"/>
      <c r="F68" s="11"/>
    </row>
    <row r="69" spans="1:6">
      <c r="A69" s="25"/>
      <c r="B69" s="13" t="s">
        <v>21</v>
      </c>
      <c r="C69" s="9" t="s">
        <v>28</v>
      </c>
      <c r="D69" s="10">
        <v>1</v>
      </c>
      <c r="E69" s="11">
        <v>0</v>
      </c>
      <c r="F69" s="11">
        <f>D69*E69</f>
        <v>0</v>
      </c>
    </row>
    <row r="70" spans="1:6">
      <c r="A70" s="25"/>
      <c r="B70" s="9" t="s">
        <v>22</v>
      </c>
      <c r="C70" s="9"/>
      <c r="D70" s="10"/>
      <c r="E70" s="11"/>
      <c r="F70" s="11"/>
    </row>
    <row r="71" spans="1:6">
      <c r="A71" s="25"/>
      <c r="B71" s="9" t="s">
        <v>23</v>
      </c>
      <c r="C71" s="9"/>
      <c r="D71" s="10"/>
      <c r="E71" s="11"/>
      <c r="F71" s="11"/>
    </row>
    <row r="72" spans="1:6">
      <c r="A72" s="25"/>
      <c r="B72" s="9" t="s">
        <v>24</v>
      </c>
      <c r="C72" s="9"/>
      <c r="D72" s="10"/>
      <c r="E72" s="11"/>
      <c r="F72" s="11"/>
    </row>
    <row r="73" spans="1:6">
      <c r="A73" s="25"/>
      <c r="B73" s="9" t="s">
        <v>25</v>
      </c>
      <c r="C73" s="9"/>
      <c r="D73" s="10"/>
      <c r="E73" s="11"/>
      <c r="F73" s="11"/>
    </row>
    <row r="74" spans="1:6">
      <c r="A74" s="25"/>
      <c r="B74" s="9"/>
      <c r="C74" s="9"/>
      <c r="D74" s="10"/>
      <c r="E74" s="11"/>
      <c r="F74" s="11"/>
    </row>
    <row r="75" spans="1:6">
      <c r="A75" s="25"/>
      <c r="B75" s="13" t="s">
        <v>35</v>
      </c>
      <c r="C75" s="9" t="s">
        <v>28</v>
      </c>
      <c r="D75" s="10">
        <v>1</v>
      </c>
      <c r="E75" s="11">
        <v>0</v>
      </c>
      <c r="F75" s="11">
        <f>D75*E75</f>
        <v>0</v>
      </c>
    </row>
    <row r="76" spans="1:6">
      <c r="A76" s="40"/>
      <c r="B76" s="14" t="s">
        <v>5</v>
      </c>
      <c r="C76" s="14"/>
      <c r="D76" s="15"/>
      <c r="E76" s="16"/>
      <c r="F76" s="16">
        <f>SUM(F63:F75)</f>
        <v>0</v>
      </c>
    </row>
    <row r="77" spans="1:6">
      <c r="A77" s="40"/>
      <c r="B77" s="26"/>
      <c r="C77" s="26"/>
      <c r="D77" s="27"/>
      <c r="E77" s="29"/>
      <c r="F77" s="2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Q756"/>
  <sheetViews>
    <sheetView tabSelected="1" topLeftCell="A94" zoomScale="130" zoomScaleNormal="130" workbookViewId="0">
      <selection activeCell="C104" sqref="C104"/>
    </sheetView>
  </sheetViews>
  <sheetFormatPr defaultRowHeight="15"/>
  <cols>
    <col min="1" max="1" width="3.28515625" style="1" customWidth="1"/>
    <col min="2" max="2" width="8.28515625" style="1" customWidth="1"/>
    <col min="3" max="3" width="42.85546875" style="2" customWidth="1"/>
    <col min="4" max="4" width="4.42578125" style="3" customWidth="1"/>
    <col min="5" max="5" width="9.85546875" style="3" customWidth="1"/>
    <col min="7" max="7" width="9.5703125" bestFit="1" customWidth="1"/>
    <col min="242" max="242" width="8.5703125" customWidth="1"/>
    <col min="243" max="243" width="45.7109375" customWidth="1"/>
    <col min="244" max="244" width="3.7109375" customWidth="1"/>
    <col min="245" max="245" width="9.42578125" customWidth="1"/>
    <col min="246" max="246" width="9" customWidth="1"/>
    <col min="247" max="247" width="9.85546875" customWidth="1"/>
    <col min="248" max="248" width="17.5703125" customWidth="1"/>
    <col min="253" max="253" width="11.28515625" customWidth="1"/>
    <col min="257" max="258" width="9.28515625" bestFit="1" customWidth="1"/>
    <col min="259" max="259" width="9.5703125" bestFit="1" customWidth="1"/>
    <col min="498" max="498" width="8.5703125" customWidth="1"/>
    <col min="499" max="499" width="45.7109375" customWidth="1"/>
    <col min="500" max="500" width="3.7109375" customWidth="1"/>
    <col min="501" max="501" width="9.42578125" customWidth="1"/>
    <col min="502" max="502" width="9" customWidth="1"/>
    <col min="503" max="503" width="9.85546875" customWidth="1"/>
    <col min="504" max="504" width="17.5703125" customWidth="1"/>
    <col min="509" max="509" width="11.28515625" customWidth="1"/>
    <col min="513" max="514" width="9.28515625" bestFit="1" customWidth="1"/>
    <col min="515" max="515" width="9.5703125" bestFit="1" customWidth="1"/>
    <col min="754" max="754" width="8.5703125" customWidth="1"/>
    <col min="755" max="755" width="45.7109375" customWidth="1"/>
    <col min="756" max="756" width="3.7109375" customWidth="1"/>
    <col min="757" max="757" width="9.42578125" customWidth="1"/>
    <col min="758" max="758" width="9" customWidth="1"/>
    <col min="759" max="759" width="9.85546875" customWidth="1"/>
    <col min="760" max="760" width="17.5703125" customWidth="1"/>
    <col min="765" max="765" width="11.28515625" customWidth="1"/>
    <col min="769" max="770" width="9.28515625" bestFit="1" customWidth="1"/>
    <col min="771" max="771" width="9.5703125" bestFit="1" customWidth="1"/>
    <col min="1010" max="1010" width="8.5703125" customWidth="1"/>
    <col min="1011" max="1011" width="45.7109375" customWidth="1"/>
    <col min="1012" max="1012" width="3.7109375" customWidth="1"/>
    <col min="1013" max="1013" width="9.42578125" customWidth="1"/>
    <col min="1014" max="1014" width="9" customWidth="1"/>
    <col min="1015" max="1015" width="9.85546875" customWidth="1"/>
    <col min="1016" max="1016" width="17.5703125" customWidth="1"/>
    <col min="1021" max="1021" width="11.28515625" customWidth="1"/>
    <col min="1025" max="1026" width="9.28515625" bestFit="1" customWidth="1"/>
    <col min="1027" max="1027" width="9.5703125" bestFit="1" customWidth="1"/>
    <col min="1266" max="1266" width="8.5703125" customWidth="1"/>
    <col min="1267" max="1267" width="45.7109375" customWidth="1"/>
    <col min="1268" max="1268" width="3.7109375" customWidth="1"/>
    <col min="1269" max="1269" width="9.42578125" customWidth="1"/>
    <col min="1270" max="1270" width="9" customWidth="1"/>
    <col min="1271" max="1271" width="9.85546875" customWidth="1"/>
    <col min="1272" max="1272" width="17.5703125" customWidth="1"/>
    <col min="1277" max="1277" width="11.28515625" customWidth="1"/>
    <col min="1281" max="1282" width="9.28515625" bestFit="1" customWidth="1"/>
    <col min="1283" max="1283" width="9.5703125" bestFit="1" customWidth="1"/>
    <col min="1522" max="1522" width="8.5703125" customWidth="1"/>
    <col min="1523" max="1523" width="45.7109375" customWidth="1"/>
    <col min="1524" max="1524" width="3.7109375" customWidth="1"/>
    <col min="1525" max="1525" width="9.42578125" customWidth="1"/>
    <col min="1526" max="1526" width="9" customWidth="1"/>
    <col min="1527" max="1527" width="9.85546875" customWidth="1"/>
    <col min="1528" max="1528" width="17.5703125" customWidth="1"/>
    <col min="1533" max="1533" width="11.28515625" customWidth="1"/>
    <col min="1537" max="1538" width="9.28515625" bestFit="1" customWidth="1"/>
    <col min="1539" max="1539" width="9.5703125" bestFit="1" customWidth="1"/>
    <col min="1778" max="1778" width="8.5703125" customWidth="1"/>
    <col min="1779" max="1779" width="45.7109375" customWidth="1"/>
    <col min="1780" max="1780" width="3.7109375" customWidth="1"/>
    <col min="1781" max="1781" width="9.42578125" customWidth="1"/>
    <col min="1782" max="1782" width="9" customWidth="1"/>
    <col min="1783" max="1783" width="9.85546875" customWidth="1"/>
    <col min="1784" max="1784" width="17.5703125" customWidth="1"/>
    <col min="1789" max="1789" width="11.28515625" customWidth="1"/>
    <col min="1793" max="1794" width="9.28515625" bestFit="1" customWidth="1"/>
    <col min="1795" max="1795" width="9.5703125" bestFit="1" customWidth="1"/>
    <col min="2034" max="2034" width="8.5703125" customWidth="1"/>
    <col min="2035" max="2035" width="45.7109375" customWidth="1"/>
    <col min="2036" max="2036" width="3.7109375" customWidth="1"/>
    <col min="2037" max="2037" width="9.42578125" customWidth="1"/>
    <col min="2038" max="2038" width="9" customWidth="1"/>
    <col min="2039" max="2039" width="9.85546875" customWidth="1"/>
    <col min="2040" max="2040" width="17.5703125" customWidth="1"/>
    <col min="2045" max="2045" width="11.28515625" customWidth="1"/>
    <col min="2049" max="2050" width="9.28515625" bestFit="1" customWidth="1"/>
    <col min="2051" max="2051" width="9.5703125" bestFit="1" customWidth="1"/>
    <col min="2290" max="2290" width="8.5703125" customWidth="1"/>
    <col min="2291" max="2291" width="45.7109375" customWidth="1"/>
    <col min="2292" max="2292" width="3.7109375" customWidth="1"/>
    <col min="2293" max="2293" width="9.42578125" customWidth="1"/>
    <col min="2294" max="2294" width="9" customWidth="1"/>
    <col min="2295" max="2295" width="9.85546875" customWidth="1"/>
    <col min="2296" max="2296" width="17.5703125" customWidth="1"/>
    <col min="2301" max="2301" width="11.28515625" customWidth="1"/>
    <col min="2305" max="2306" width="9.28515625" bestFit="1" customWidth="1"/>
    <col min="2307" max="2307" width="9.5703125" bestFit="1" customWidth="1"/>
    <col min="2546" max="2546" width="8.5703125" customWidth="1"/>
    <col min="2547" max="2547" width="45.7109375" customWidth="1"/>
    <col min="2548" max="2548" width="3.7109375" customWidth="1"/>
    <col min="2549" max="2549" width="9.42578125" customWidth="1"/>
    <col min="2550" max="2550" width="9" customWidth="1"/>
    <col min="2551" max="2551" width="9.85546875" customWidth="1"/>
    <col min="2552" max="2552" width="17.5703125" customWidth="1"/>
    <col min="2557" max="2557" width="11.28515625" customWidth="1"/>
    <col min="2561" max="2562" width="9.28515625" bestFit="1" customWidth="1"/>
    <col min="2563" max="2563" width="9.5703125" bestFit="1" customWidth="1"/>
    <col min="2802" max="2802" width="8.5703125" customWidth="1"/>
    <col min="2803" max="2803" width="45.7109375" customWidth="1"/>
    <col min="2804" max="2804" width="3.7109375" customWidth="1"/>
    <col min="2805" max="2805" width="9.42578125" customWidth="1"/>
    <col min="2806" max="2806" width="9" customWidth="1"/>
    <col min="2807" max="2807" width="9.85546875" customWidth="1"/>
    <col min="2808" max="2808" width="17.5703125" customWidth="1"/>
    <col min="2813" max="2813" width="11.28515625" customWidth="1"/>
    <col min="2817" max="2818" width="9.28515625" bestFit="1" customWidth="1"/>
    <col min="2819" max="2819" width="9.5703125" bestFit="1" customWidth="1"/>
    <col min="3058" max="3058" width="8.5703125" customWidth="1"/>
    <col min="3059" max="3059" width="45.7109375" customWidth="1"/>
    <col min="3060" max="3060" width="3.7109375" customWidth="1"/>
    <col min="3061" max="3061" width="9.42578125" customWidth="1"/>
    <col min="3062" max="3062" width="9" customWidth="1"/>
    <col min="3063" max="3063" width="9.85546875" customWidth="1"/>
    <col min="3064" max="3064" width="17.5703125" customWidth="1"/>
    <col min="3069" max="3069" width="11.28515625" customWidth="1"/>
    <col min="3073" max="3074" width="9.28515625" bestFit="1" customWidth="1"/>
    <col min="3075" max="3075" width="9.5703125" bestFit="1" customWidth="1"/>
    <col min="3314" max="3314" width="8.5703125" customWidth="1"/>
    <col min="3315" max="3315" width="45.7109375" customWidth="1"/>
    <col min="3316" max="3316" width="3.7109375" customWidth="1"/>
    <col min="3317" max="3317" width="9.42578125" customWidth="1"/>
    <col min="3318" max="3318" width="9" customWidth="1"/>
    <col min="3319" max="3319" width="9.85546875" customWidth="1"/>
    <col min="3320" max="3320" width="17.5703125" customWidth="1"/>
    <col min="3325" max="3325" width="11.28515625" customWidth="1"/>
    <col min="3329" max="3330" width="9.28515625" bestFit="1" customWidth="1"/>
    <col min="3331" max="3331" width="9.5703125" bestFit="1" customWidth="1"/>
    <col min="3570" max="3570" width="8.5703125" customWidth="1"/>
    <col min="3571" max="3571" width="45.7109375" customWidth="1"/>
    <col min="3572" max="3572" width="3.7109375" customWidth="1"/>
    <col min="3573" max="3573" width="9.42578125" customWidth="1"/>
    <col min="3574" max="3574" width="9" customWidth="1"/>
    <col min="3575" max="3575" width="9.85546875" customWidth="1"/>
    <col min="3576" max="3576" width="17.5703125" customWidth="1"/>
    <col min="3581" max="3581" width="11.28515625" customWidth="1"/>
    <col min="3585" max="3586" width="9.28515625" bestFit="1" customWidth="1"/>
    <col min="3587" max="3587" width="9.5703125" bestFit="1" customWidth="1"/>
    <col min="3826" max="3826" width="8.5703125" customWidth="1"/>
    <col min="3827" max="3827" width="45.7109375" customWidth="1"/>
    <col min="3828" max="3828" width="3.7109375" customWidth="1"/>
    <col min="3829" max="3829" width="9.42578125" customWidth="1"/>
    <col min="3830" max="3830" width="9" customWidth="1"/>
    <col min="3831" max="3831" width="9.85546875" customWidth="1"/>
    <col min="3832" max="3832" width="17.5703125" customWidth="1"/>
    <col min="3837" max="3837" width="11.28515625" customWidth="1"/>
    <col min="3841" max="3842" width="9.28515625" bestFit="1" customWidth="1"/>
    <col min="3843" max="3843" width="9.5703125" bestFit="1" customWidth="1"/>
    <col min="4082" max="4082" width="8.5703125" customWidth="1"/>
    <col min="4083" max="4083" width="45.7109375" customWidth="1"/>
    <col min="4084" max="4084" width="3.7109375" customWidth="1"/>
    <col min="4085" max="4085" width="9.42578125" customWidth="1"/>
    <col min="4086" max="4086" width="9" customWidth="1"/>
    <col min="4087" max="4087" width="9.85546875" customWidth="1"/>
    <col min="4088" max="4088" width="17.5703125" customWidth="1"/>
    <col min="4093" max="4093" width="11.28515625" customWidth="1"/>
    <col min="4097" max="4098" width="9.28515625" bestFit="1" customWidth="1"/>
    <col min="4099" max="4099" width="9.5703125" bestFit="1" customWidth="1"/>
    <col min="4338" max="4338" width="8.5703125" customWidth="1"/>
    <col min="4339" max="4339" width="45.7109375" customWidth="1"/>
    <col min="4340" max="4340" width="3.7109375" customWidth="1"/>
    <col min="4341" max="4341" width="9.42578125" customWidth="1"/>
    <col min="4342" max="4342" width="9" customWidth="1"/>
    <col min="4343" max="4343" width="9.85546875" customWidth="1"/>
    <col min="4344" max="4344" width="17.5703125" customWidth="1"/>
    <col min="4349" max="4349" width="11.28515625" customWidth="1"/>
    <col min="4353" max="4354" width="9.28515625" bestFit="1" customWidth="1"/>
    <col min="4355" max="4355" width="9.5703125" bestFit="1" customWidth="1"/>
    <col min="4594" max="4594" width="8.5703125" customWidth="1"/>
    <col min="4595" max="4595" width="45.7109375" customWidth="1"/>
    <col min="4596" max="4596" width="3.7109375" customWidth="1"/>
    <col min="4597" max="4597" width="9.42578125" customWidth="1"/>
    <col min="4598" max="4598" width="9" customWidth="1"/>
    <col min="4599" max="4599" width="9.85546875" customWidth="1"/>
    <col min="4600" max="4600" width="17.5703125" customWidth="1"/>
    <col min="4605" max="4605" width="11.28515625" customWidth="1"/>
    <col min="4609" max="4610" width="9.28515625" bestFit="1" customWidth="1"/>
    <col min="4611" max="4611" width="9.5703125" bestFit="1" customWidth="1"/>
    <col min="4850" max="4850" width="8.5703125" customWidth="1"/>
    <col min="4851" max="4851" width="45.7109375" customWidth="1"/>
    <col min="4852" max="4852" width="3.7109375" customWidth="1"/>
    <col min="4853" max="4853" width="9.42578125" customWidth="1"/>
    <col min="4854" max="4854" width="9" customWidth="1"/>
    <col min="4855" max="4855" width="9.85546875" customWidth="1"/>
    <col min="4856" max="4856" width="17.5703125" customWidth="1"/>
    <col min="4861" max="4861" width="11.28515625" customWidth="1"/>
    <col min="4865" max="4866" width="9.28515625" bestFit="1" customWidth="1"/>
    <col min="4867" max="4867" width="9.5703125" bestFit="1" customWidth="1"/>
    <col min="5106" max="5106" width="8.5703125" customWidth="1"/>
    <col min="5107" max="5107" width="45.7109375" customWidth="1"/>
    <col min="5108" max="5108" width="3.7109375" customWidth="1"/>
    <col min="5109" max="5109" width="9.42578125" customWidth="1"/>
    <col min="5110" max="5110" width="9" customWidth="1"/>
    <col min="5111" max="5111" width="9.85546875" customWidth="1"/>
    <col min="5112" max="5112" width="17.5703125" customWidth="1"/>
    <col min="5117" max="5117" width="11.28515625" customWidth="1"/>
    <col min="5121" max="5122" width="9.28515625" bestFit="1" customWidth="1"/>
    <col min="5123" max="5123" width="9.5703125" bestFit="1" customWidth="1"/>
    <col min="5362" max="5362" width="8.5703125" customWidth="1"/>
    <col min="5363" max="5363" width="45.7109375" customWidth="1"/>
    <col min="5364" max="5364" width="3.7109375" customWidth="1"/>
    <col min="5365" max="5365" width="9.42578125" customWidth="1"/>
    <col min="5366" max="5366" width="9" customWidth="1"/>
    <col min="5367" max="5367" width="9.85546875" customWidth="1"/>
    <col min="5368" max="5368" width="17.5703125" customWidth="1"/>
    <col min="5373" max="5373" width="11.28515625" customWidth="1"/>
    <col min="5377" max="5378" width="9.28515625" bestFit="1" customWidth="1"/>
    <col min="5379" max="5379" width="9.5703125" bestFit="1" customWidth="1"/>
    <col min="5618" max="5618" width="8.5703125" customWidth="1"/>
    <col min="5619" max="5619" width="45.7109375" customWidth="1"/>
    <col min="5620" max="5620" width="3.7109375" customWidth="1"/>
    <col min="5621" max="5621" width="9.42578125" customWidth="1"/>
    <col min="5622" max="5622" width="9" customWidth="1"/>
    <col min="5623" max="5623" width="9.85546875" customWidth="1"/>
    <col min="5624" max="5624" width="17.5703125" customWidth="1"/>
    <col min="5629" max="5629" width="11.28515625" customWidth="1"/>
    <col min="5633" max="5634" width="9.28515625" bestFit="1" customWidth="1"/>
    <col min="5635" max="5635" width="9.5703125" bestFit="1" customWidth="1"/>
    <col min="5874" max="5874" width="8.5703125" customWidth="1"/>
    <col min="5875" max="5875" width="45.7109375" customWidth="1"/>
    <col min="5876" max="5876" width="3.7109375" customWidth="1"/>
    <col min="5877" max="5877" width="9.42578125" customWidth="1"/>
    <col min="5878" max="5878" width="9" customWidth="1"/>
    <col min="5879" max="5879" width="9.85546875" customWidth="1"/>
    <col min="5880" max="5880" width="17.5703125" customWidth="1"/>
    <col min="5885" max="5885" width="11.28515625" customWidth="1"/>
    <col min="5889" max="5890" width="9.28515625" bestFit="1" customWidth="1"/>
    <col min="5891" max="5891" width="9.5703125" bestFit="1" customWidth="1"/>
    <col min="6130" max="6130" width="8.5703125" customWidth="1"/>
    <col min="6131" max="6131" width="45.7109375" customWidth="1"/>
    <col min="6132" max="6132" width="3.7109375" customWidth="1"/>
    <col min="6133" max="6133" width="9.42578125" customWidth="1"/>
    <col min="6134" max="6134" width="9" customWidth="1"/>
    <col min="6135" max="6135" width="9.85546875" customWidth="1"/>
    <col min="6136" max="6136" width="17.5703125" customWidth="1"/>
    <col min="6141" max="6141" width="11.28515625" customWidth="1"/>
    <col min="6145" max="6146" width="9.28515625" bestFit="1" customWidth="1"/>
    <col min="6147" max="6147" width="9.5703125" bestFit="1" customWidth="1"/>
    <col min="6386" max="6386" width="8.5703125" customWidth="1"/>
    <col min="6387" max="6387" width="45.7109375" customWidth="1"/>
    <col min="6388" max="6388" width="3.7109375" customWidth="1"/>
    <col min="6389" max="6389" width="9.42578125" customWidth="1"/>
    <col min="6390" max="6390" width="9" customWidth="1"/>
    <col min="6391" max="6391" width="9.85546875" customWidth="1"/>
    <col min="6392" max="6392" width="17.5703125" customWidth="1"/>
    <col min="6397" max="6397" width="11.28515625" customWidth="1"/>
    <col min="6401" max="6402" width="9.28515625" bestFit="1" customWidth="1"/>
    <col min="6403" max="6403" width="9.5703125" bestFit="1" customWidth="1"/>
    <col min="6642" max="6642" width="8.5703125" customWidth="1"/>
    <col min="6643" max="6643" width="45.7109375" customWidth="1"/>
    <col min="6644" max="6644" width="3.7109375" customWidth="1"/>
    <col min="6645" max="6645" width="9.42578125" customWidth="1"/>
    <col min="6646" max="6646" width="9" customWidth="1"/>
    <col min="6647" max="6647" width="9.85546875" customWidth="1"/>
    <col min="6648" max="6648" width="17.5703125" customWidth="1"/>
    <col min="6653" max="6653" width="11.28515625" customWidth="1"/>
    <col min="6657" max="6658" width="9.28515625" bestFit="1" customWidth="1"/>
    <col min="6659" max="6659" width="9.5703125" bestFit="1" customWidth="1"/>
    <col min="6898" max="6898" width="8.5703125" customWidth="1"/>
    <col min="6899" max="6899" width="45.7109375" customWidth="1"/>
    <col min="6900" max="6900" width="3.7109375" customWidth="1"/>
    <col min="6901" max="6901" width="9.42578125" customWidth="1"/>
    <col min="6902" max="6902" width="9" customWidth="1"/>
    <col min="6903" max="6903" width="9.85546875" customWidth="1"/>
    <col min="6904" max="6904" width="17.5703125" customWidth="1"/>
    <col min="6909" max="6909" width="11.28515625" customWidth="1"/>
    <col min="6913" max="6914" width="9.28515625" bestFit="1" customWidth="1"/>
    <col min="6915" max="6915" width="9.5703125" bestFit="1" customWidth="1"/>
    <col min="7154" max="7154" width="8.5703125" customWidth="1"/>
    <col min="7155" max="7155" width="45.7109375" customWidth="1"/>
    <col min="7156" max="7156" width="3.7109375" customWidth="1"/>
    <col min="7157" max="7157" width="9.42578125" customWidth="1"/>
    <col min="7158" max="7158" width="9" customWidth="1"/>
    <col min="7159" max="7159" width="9.85546875" customWidth="1"/>
    <col min="7160" max="7160" width="17.5703125" customWidth="1"/>
    <col min="7165" max="7165" width="11.28515625" customWidth="1"/>
    <col min="7169" max="7170" width="9.28515625" bestFit="1" customWidth="1"/>
    <col min="7171" max="7171" width="9.5703125" bestFit="1" customWidth="1"/>
    <col min="7410" max="7410" width="8.5703125" customWidth="1"/>
    <col min="7411" max="7411" width="45.7109375" customWidth="1"/>
    <col min="7412" max="7412" width="3.7109375" customWidth="1"/>
    <col min="7413" max="7413" width="9.42578125" customWidth="1"/>
    <col min="7414" max="7414" width="9" customWidth="1"/>
    <col min="7415" max="7415" width="9.85546875" customWidth="1"/>
    <col min="7416" max="7416" width="17.5703125" customWidth="1"/>
    <col min="7421" max="7421" width="11.28515625" customWidth="1"/>
    <col min="7425" max="7426" width="9.28515625" bestFit="1" customWidth="1"/>
    <col min="7427" max="7427" width="9.5703125" bestFit="1" customWidth="1"/>
    <col min="7666" max="7666" width="8.5703125" customWidth="1"/>
    <col min="7667" max="7667" width="45.7109375" customWidth="1"/>
    <col min="7668" max="7668" width="3.7109375" customWidth="1"/>
    <col min="7669" max="7669" width="9.42578125" customWidth="1"/>
    <col min="7670" max="7670" width="9" customWidth="1"/>
    <col min="7671" max="7671" width="9.85546875" customWidth="1"/>
    <col min="7672" max="7672" width="17.5703125" customWidth="1"/>
    <col min="7677" max="7677" width="11.28515625" customWidth="1"/>
    <col min="7681" max="7682" width="9.28515625" bestFit="1" customWidth="1"/>
    <col min="7683" max="7683" width="9.5703125" bestFit="1" customWidth="1"/>
    <col min="7922" max="7922" width="8.5703125" customWidth="1"/>
    <col min="7923" max="7923" width="45.7109375" customWidth="1"/>
    <col min="7924" max="7924" width="3.7109375" customWidth="1"/>
    <col min="7925" max="7925" width="9.42578125" customWidth="1"/>
    <col min="7926" max="7926" width="9" customWidth="1"/>
    <col min="7927" max="7927" width="9.85546875" customWidth="1"/>
    <col min="7928" max="7928" width="17.5703125" customWidth="1"/>
    <col min="7933" max="7933" width="11.28515625" customWidth="1"/>
    <col min="7937" max="7938" width="9.28515625" bestFit="1" customWidth="1"/>
    <col min="7939" max="7939" width="9.5703125" bestFit="1" customWidth="1"/>
    <col min="8178" max="8178" width="8.5703125" customWidth="1"/>
    <col min="8179" max="8179" width="45.7109375" customWidth="1"/>
    <col min="8180" max="8180" width="3.7109375" customWidth="1"/>
    <col min="8181" max="8181" width="9.42578125" customWidth="1"/>
    <col min="8182" max="8182" width="9" customWidth="1"/>
    <col min="8183" max="8183" width="9.85546875" customWidth="1"/>
    <col min="8184" max="8184" width="17.5703125" customWidth="1"/>
    <col min="8189" max="8189" width="11.28515625" customWidth="1"/>
    <col min="8193" max="8194" width="9.28515625" bestFit="1" customWidth="1"/>
    <col min="8195" max="8195" width="9.5703125" bestFit="1" customWidth="1"/>
    <col min="8434" max="8434" width="8.5703125" customWidth="1"/>
    <col min="8435" max="8435" width="45.7109375" customWidth="1"/>
    <col min="8436" max="8436" width="3.7109375" customWidth="1"/>
    <col min="8437" max="8437" width="9.42578125" customWidth="1"/>
    <col min="8438" max="8438" width="9" customWidth="1"/>
    <col min="8439" max="8439" width="9.85546875" customWidth="1"/>
    <col min="8440" max="8440" width="17.5703125" customWidth="1"/>
    <col min="8445" max="8445" width="11.28515625" customWidth="1"/>
    <col min="8449" max="8450" width="9.28515625" bestFit="1" customWidth="1"/>
    <col min="8451" max="8451" width="9.5703125" bestFit="1" customWidth="1"/>
    <col min="8690" max="8690" width="8.5703125" customWidth="1"/>
    <col min="8691" max="8691" width="45.7109375" customWidth="1"/>
    <col min="8692" max="8692" width="3.7109375" customWidth="1"/>
    <col min="8693" max="8693" width="9.42578125" customWidth="1"/>
    <col min="8694" max="8694" width="9" customWidth="1"/>
    <col min="8695" max="8695" width="9.85546875" customWidth="1"/>
    <col min="8696" max="8696" width="17.5703125" customWidth="1"/>
    <col min="8701" max="8701" width="11.28515625" customWidth="1"/>
    <col min="8705" max="8706" width="9.28515625" bestFit="1" customWidth="1"/>
    <col min="8707" max="8707" width="9.5703125" bestFit="1" customWidth="1"/>
    <col min="8946" max="8946" width="8.5703125" customWidth="1"/>
    <col min="8947" max="8947" width="45.7109375" customWidth="1"/>
    <col min="8948" max="8948" width="3.7109375" customWidth="1"/>
    <col min="8949" max="8949" width="9.42578125" customWidth="1"/>
    <col min="8950" max="8950" width="9" customWidth="1"/>
    <col min="8951" max="8951" width="9.85546875" customWidth="1"/>
    <col min="8952" max="8952" width="17.5703125" customWidth="1"/>
    <col min="8957" max="8957" width="11.28515625" customWidth="1"/>
    <col min="8961" max="8962" width="9.28515625" bestFit="1" customWidth="1"/>
    <col min="8963" max="8963" width="9.5703125" bestFit="1" customWidth="1"/>
    <col min="9202" max="9202" width="8.5703125" customWidth="1"/>
    <col min="9203" max="9203" width="45.7109375" customWidth="1"/>
    <col min="9204" max="9204" width="3.7109375" customWidth="1"/>
    <col min="9205" max="9205" width="9.42578125" customWidth="1"/>
    <col min="9206" max="9206" width="9" customWidth="1"/>
    <col min="9207" max="9207" width="9.85546875" customWidth="1"/>
    <col min="9208" max="9208" width="17.5703125" customWidth="1"/>
    <col min="9213" max="9213" width="11.28515625" customWidth="1"/>
    <col min="9217" max="9218" width="9.28515625" bestFit="1" customWidth="1"/>
    <col min="9219" max="9219" width="9.5703125" bestFit="1" customWidth="1"/>
    <col min="9458" max="9458" width="8.5703125" customWidth="1"/>
    <col min="9459" max="9459" width="45.7109375" customWidth="1"/>
    <col min="9460" max="9460" width="3.7109375" customWidth="1"/>
    <col min="9461" max="9461" width="9.42578125" customWidth="1"/>
    <col min="9462" max="9462" width="9" customWidth="1"/>
    <col min="9463" max="9463" width="9.85546875" customWidth="1"/>
    <col min="9464" max="9464" width="17.5703125" customWidth="1"/>
    <col min="9469" max="9469" width="11.28515625" customWidth="1"/>
    <col min="9473" max="9474" width="9.28515625" bestFit="1" customWidth="1"/>
    <col min="9475" max="9475" width="9.5703125" bestFit="1" customWidth="1"/>
    <col min="9714" max="9714" width="8.5703125" customWidth="1"/>
    <col min="9715" max="9715" width="45.7109375" customWidth="1"/>
    <col min="9716" max="9716" width="3.7109375" customWidth="1"/>
    <col min="9717" max="9717" width="9.42578125" customWidth="1"/>
    <col min="9718" max="9718" width="9" customWidth="1"/>
    <col min="9719" max="9719" width="9.85546875" customWidth="1"/>
    <col min="9720" max="9720" width="17.5703125" customWidth="1"/>
    <col min="9725" max="9725" width="11.28515625" customWidth="1"/>
    <col min="9729" max="9730" width="9.28515625" bestFit="1" customWidth="1"/>
    <col min="9731" max="9731" width="9.5703125" bestFit="1" customWidth="1"/>
    <col min="9970" max="9970" width="8.5703125" customWidth="1"/>
    <col min="9971" max="9971" width="45.7109375" customWidth="1"/>
    <col min="9972" max="9972" width="3.7109375" customWidth="1"/>
    <col min="9973" max="9973" width="9.42578125" customWidth="1"/>
    <col min="9974" max="9974" width="9" customWidth="1"/>
    <col min="9975" max="9975" width="9.85546875" customWidth="1"/>
    <col min="9976" max="9976" width="17.5703125" customWidth="1"/>
    <col min="9981" max="9981" width="11.28515625" customWidth="1"/>
    <col min="9985" max="9986" width="9.28515625" bestFit="1" customWidth="1"/>
    <col min="9987" max="9987" width="9.5703125" bestFit="1" customWidth="1"/>
    <col min="10226" max="10226" width="8.5703125" customWidth="1"/>
    <col min="10227" max="10227" width="45.7109375" customWidth="1"/>
    <col min="10228" max="10228" width="3.7109375" customWidth="1"/>
    <col min="10229" max="10229" width="9.42578125" customWidth="1"/>
    <col min="10230" max="10230" width="9" customWidth="1"/>
    <col min="10231" max="10231" width="9.85546875" customWidth="1"/>
    <col min="10232" max="10232" width="17.5703125" customWidth="1"/>
    <col min="10237" max="10237" width="11.28515625" customWidth="1"/>
    <col min="10241" max="10242" width="9.28515625" bestFit="1" customWidth="1"/>
    <col min="10243" max="10243" width="9.5703125" bestFit="1" customWidth="1"/>
    <col min="10482" max="10482" width="8.5703125" customWidth="1"/>
    <col min="10483" max="10483" width="45.7109375" customWidth="1"/>
    <col min="10484" max="10484" width="3.7109375" customWidth="1"/>
    <col min="10485" max="10485" width="9.42578125" customWidth="1"/>
    <col min="10486" max="10486" width="9" customWidth="1"/>
    <col min="10487" max="10487" width="9.85546875" customWidth="1"/>
    <col min="10488" max="10488" width="17.5703125" customWidth="1"/>
    <col min="10493" max="10493" width="11.28515625" customWidth="1"/>
    <col min="10497" max="10498" width="9.28515625" bestFit="1" customWidth="1"/>
    <col min="10499" max="10499" width="9.5703125" bestFit="1" customWidth="1"/>
    <col min="10738" max="10738" width="8.5703125" customWidth="1"/>
    <col min="10739" max="10739" width="45.7109375" customWidth="1"/>
    <col min="10740" max="10740" width="3.7109375" customWidth="1"/>
    <col min="10741" max="10741" width="9.42578125" customWidth="1"/>
    <col min="10742" max="10742" width="9" customWidth="1"/>
    <col min="10743" max="10743" width="9.85546875" customWidth="1"/>
    <col min="10744" max="10744" width="17.5703125" customWidth="1"/>
    <col min="10749" max="10749" width="11.28515625" customWidth="1"/>
    <col min="10753" max="10754" width="9.28515625" bestFit="1" customWidth="1"/>
    <col min="10755" max="10755" width="9.5703125" bestFit="1" customWidth="1"/>
    <col min="10994" max="10994" width="8.5703125" customWidth="1"/>
    <col min="10995" max="10995" width="45.7109375" customWidth="1"/>
    <col min="10996" max="10996" width="3.7109375" customWidth="1"/>
    <col min="10997" max="10997" width="9.42578125" customWidth="1"/>
    <col min="10998" max="10998" width="9" customWidth="1"/>
    <col min="10999" max="10999" width="9.85546875" customWidth="1"/>
    <col min="11000" max="11000" width="17.5703125" customWidth="1"/>
    <col min="11005" max="11005" width="11.28515625" customWidth="1"/>
    <col min="11009" max="11010" width="9.28515625" bestFit="1" customWidth="1"/>
    <col min="11011" max="11011" width="9.5703125" bestFit="1" customWidth="1"/>
    <col min="11250" max="11250" width="8.5703125" customWidth="1"/>
    <col min="11251" max="11251" width="45.7109375" customWidth="1"/>
    <col min="11252" max="11252" width="3.7109375" customWidth="1"/>
    <col min="11253" max="11253" width="9.42578125" customWidth="1"/>
    <col min="11254" max="11254" width="9" customWidth="1"/>
    <col min="11255" max="11255" width="9.85546875" customWidth="1"/>
    <col min="11256" max="11256" width="17.5703125" customWidth="1"/>
    <col min="11261" max="11261" width="11.28515625" customWidth="1"/>
    <col min="11265" max="11266" width="9.28515625" bestFit="1" customWidth="1"/>
    <col min="11267" max="11267" width="9.5703125" bestFit="1" customWidth="1"/>
    <col min="11506" max="11506" width="8.5703125" customWidth="1"/>
    <col min="11507" max="11507" width="45.7109375" customWidth="1"/>
    <col min="11508" max="11508" width="3.7109375" customWidth="1"/>
    <col min="11509" max="11509" width="9.42578125" customWidth="1"/>
    <col min="11510" max="11510" width="9" customWidth="1"/>
    <col min="11511" max="11511" width="9.85546875" customWidth="1"/>
    <col min="11512" max="11512" width="17.5703125" customWidth="1"/>
    <col min="11517" max="11517" width="11.28515625" customWidth="1"/>
    <col min="11521" max="11522" width="9.28515625" bestFit="1" customWidth="1"/>
    <col min="11523" max="11523" width="9.5703125" bestFit="1" customWidth="1"/>
    <col min="11762" max="11762" width="8.5703125" customWidth="1"/>
    <col min="11763" max="11763" width="45.7109375" customWidth="1"/>
    <col min="11764" max="11764" width="3.7109375" customWidth="1"/>
    <col min="11765" max="11765" width="9.42578125" customWidth="1"/>
    <col min="11766" max="11766" width="9" customWidth="1"/>
    <col min="11767" max="11767" width="9.85546875" customWidth="1"/>
    <col min="11768" max="11768" width="17.5703125" customWidth="1"/>
    <col min="11773" max="11773" width="11.28515625" customWidth="1"/>
    <col min="11777" max="11778" width="9.28515625" bestFit="1" customWidth="1"/>
    <col min="11779" max="11779" width="9.5703125" bestFit="1" customWidth="1"/>
    <col min="12018" max="12018" width="8.5703125" customWidth="1"/>
    <col min="12019" max="12019" width="45.7109375" customWidth="1"/>
    <col min="12020" max="12020" width="3.7109375" customWidth="1"/>
    <col min="12021" max="12021" width="9.42578125" customWidth="1"/>
    <col min="12022" max="12022" width="9" customWidth="1"/>
    <col min="12023" max="12023" width="9.85546875" customWidth="1"/>
    <col min="12024" max="12024" width="17.5703125" customWidth="1"/>
    <col min="12029" max="12029" width="11.28515625" customWidth="1"/>
    <col min="12033" max="12034" width="9.28515625" bestFit="1" customWidth="1"/>
    <col min="12035" max="12035" width="9.5703125" bestFit="1" customWidth="1"/>
    <col min="12274" max="12274" width="8.5703125" customWidth="1"/>
    <col min="12275" max="12275" width="45.7109375" customWidth="1"/>
    <col min="12276" max="12276" width="3.7109375" customWidth="1"/>
    <col min="12277" max="12277" width="9.42578125" customWidth="1"/>
    <col min="12278" max="12278" width="9" customWidth="1"/>
    <col min="12279" max="12279" width="9.85546875" customWidth="1"/>
    <col min="12280" max="12280" width="17.5703125" customWidth="1"/>
    <col min="12285" max="12285" width="11.28515625" customWidth="1"/>
    <col min="12289" max="12290" width="9.28515625" bestFit="1" customWidth="1"/>
    <col min="12291" max="12291" width="9.5703125" bestFit="1" customWidth="1"/>
    <col min="12530" max="12530" width="8.5703125" customWidth="1"/>
    <col min="12531" max="12531" width="45.7109375" customWidth="1"/>
    <col min="12532" max="12532" width="3.7109375" customWidth="1"/>
    <col min="12533" max="12533" width="9.42578125" customWidth="1"/>
    <col min="12534" max="12534" width="9" customWidth="1"/>
    <col min="12535" max="12535" width="9.85546875" customWidth="1"/>
    <col min="12536" max="12536" width="17.5703125" customWidth="1"/>
    <col min="12541" max="12541" width="11.28515625" customWidth="1"/>
    <col min="12545" max="12546" width="9.28515625" bestFit="1" customWidth="1"/>
    <col min="12547" max="12547" width="9.5703125" bestFit="1" customWidth="1"/>
    <col min="12786" max="12786" width="8.5703125" customWidth="1"/>
    <col min="12787" max="12787" width="45.7109375" customWidth="1"/>
    <col min="12788" max="12788" width="3.7109375" customWidth="1"/>
    <col min="12789" max="12789" width="9.42578125" customWidth="1"/>
    <col min="12790" max="12790" width="9" customWidth="1"/>
    <col min="12791" max="12791" width="9.85546875" customWidth="1"/>
    <col min="12792" max="12792" width="17.5703125" customWidth="1"/>
    <col min="12797" max="12797" width="11.28515625" customWidth="1"/>
    <col min="12801" max="12802" width="9.28515625" bestFit="1" customWidth="1"/>
    <col min="12803" max="12803" width="9.5703125" bestFit="1" customWidth="1"/>
    <col min="13042" max="13042" width="8.5703125" customWidth="1"/>
    <col min="13043" max="13043" width="45.7109375" customWidth="1"/>
    <col min="13044" max="13044" width="3.7109375" customWidth="1"/>
    <col min="13045" max="13045" width="9.42578125" customWidth="1"/>
    <col min="13046" max="13046" width="9" customWidth="1"/>
    <col min="13047" max="13047" width="9.85546875" customWidth="1"/>
    <col min="13048" max="13048" width="17.5703125" customWidth="1"/>
    <col min="13053" max="13053" width="11.28515625" customWidth="1"/>
    <col min="13057" max="13058" width="9.28515625" bestFit="1" customWidth="1"/>
    <col min="13059" max="13059" width="9.5703125" bestFit="1" customWidth="1"/>
    <col min="13298" max="13298" width="8.5703125" customWidth="1"/>
    <col min="13299" max="13299" width="45.7109375" customWidth="1"/>
    <col min="13300" max="13300" width="3.7109375" customWidth="1"/>
    <col min="13301" max="13301" width="9.42578125" customWidth="1"/>
    <col min="13302" max="13302" width="9" customWidth="1"/>
    <col min="13303" max="13303" width="9.85546875" customWidth="1"/>
    <col min="13304" max="13304" width="17.5703125" customWidth="1"/>
    <col min="13309" max="13309" width="11.28515625" customWidth="1"/>
    <col min="13313" max="13314" width="9.28515625" bestFit="1" customWidth="1"/>
    <col min="13315" max="13315" width="9.5703125" bestFit="1" customWidth="1"/>
    <col min="13554" max="13554" width="8.5703125" customWidth="1"/>
    <col min="13555" max="13555" width="45.7109375" customWidth="1"/>
    <col min="13556" max="13556" width="3.7109375" customWidth="1"/>
    <col min="13557" max="13557" width="9.42578125" customWidth="1"/>
    <col min="13558" max="13558" width="9" customWidth="1"/>
    <col min="13559" max="13559" width="9.85546875" customWidth="1"/>
    <col min="13560" max="13560" width="17.5703125" customWidth="1"/>
    <col min="13565" max="13565" width="11.28515625" customWidth="1"/>
    <col min="13569" max="13570" width="9.28515625" bestFit="1" customWidth="1"/>
    <col min="13571" max="13571" width="9.5703125" bestFit="1" customWidth="1"/>
    <col min="13810" max="13810" width="8.5703125" customWidth="1"/>
    <col min="13811" max="13811" width="45.7109375" customWidth="1"/>
    <col min="13812" max="13812" width="3.7109375" customWidth="1"/>
    <col min="13813" max="13813" width="9.42578125" customWidth="1"/>
    <col min="13814" max="13814" width="9" customWidth="1"/>
    <col min="13815" max="13815" width="9.85546875" customWidth="1"/>
    <col min="13816" max="13816" width="17.5703125" customWidth="1"/>
    <col min="13821" max="13821" width="11.28515625" customWidth="1"/>
    <col min="13825" max="13826" width="9.28515625" bestFit="1" customWidth="1"/>
    <col min="13827" max="13827" width="9.5703125" bestFit="1" customWidth="1"/>
    <col min="14066" max="14066" width="8.5703125" customWidth="1"/>
    <col min="14067" max="14067" width="45.7109375" customWidth="1"/>
    <col min="14068" max="14068" width="3.7109375" customWidth="1"/>
    <col min="14069" max="14069" width="9.42578125" customWidth="1"/>
    <col min="14070" max="14070" width="9" customWidth="1"/>
    <col min="14071" max="14071" width="9.85546875" customWidth="1"/>
    <col min="14072" max="14072" width="17.5703125" customWidth="1"/>
    <col min="14077" max="14077" width="11.28515625" customWidth="1"/>
    <col min="14081" max="14082" width="9.28515625" bestFit="1" customWidth="1"/>
    <col min="14083" max="14083" width="9.5703125" bestFit="1" customWidth="1"/>
    <col min="14322" max="14322" width="8.5703125" customWidth="1"/>
    <col min="14323" max="14323" width="45.7109375" customWidth="1"/>
    <col min="14324" max="14324" width="3.7109375" customWidth="1"/>
    <col min="14325" max="14325" width="9.42578125" customWidth="1"/>
    <col min="14326" max="14326" width="9" customWidth="1"/>
    <col min="14327" max="14327" width="9.85546875" customWidth="1"/>
    <col min="14328" max="14328" width="17.5703125" customWidth="1"/>
    <col min="14333" max="14333" width="11.28515625" customWidth="1"/>
    <col min="14337" max="14338" width="9.28515625" bestFit="1" customWidth="1"/>
    <col min="14339" max="14339" width="9.5703125" bestFit="1" customWidth="1"/>
    <col min="14578" max="14578" width="8.5703125" customWidth="1"/>
    <col min="14579" max="14579" width="45.7109375" customWidth="1"/>
    <col min="14580" max="14580" width="3.7109375" customWidth="1"/>
    <col min="14581" max="14581" width="9.42578125" customWidth="1"/>
    <col min="14582" max="14582" width="9" customWidth="1"/>
    <col min="14583" max="14583" width="9.85546875" customWidth="1"/>
    <col min="14584" max="14584" width="17.5703125" customWidth="1"/>
    <col min="14589" max="14589" width="11.28515625" customWidth="1"/>
    <col min="14593" max="14594" width="9.28515625" bestFit="1" customWidth="1"/>
    <col min="14595" max="14595" width="9.5703125" bestFit="1" customWidth="1"/>
    <col min="14834" max="14834" width="8.5703125" customWidth="1"/>
    <col min="14835" max="14835" width="45.7109375" customWidth="1"/>
    <col min="14836" max="14836" width="3.7109375" customWidth="1"/>
    <col min="14837" max="14837" width="9.42578125" customWidth="1"/>
    <col min="14838" max="14838" width="9" customWidth="1"/>
    <col min="14839" max="14839" width="9.85546875" customWidth="1"/>
    <col min="14840" max="14840" width="17.5703125" customWidth="1"/>
    <col min="14845" max="14845" width="11.28515625" customWidth="1"/>
    <col min="14849" max="14850" width="9.28515625" bestFit="1" customWidth="1"/>
    <col min="14851" max="14851" width="9.5703125" bestFit="1" customWidth="1"/>
    <col min="15090" max="15090" width="8.5703125" customWidth="1"/>
    <col min="15091" max="15091" width="45.7109375" customWidth="1"/>
    <col min="15092" max="15092" width="3.7109375" customWidth="1"/>
    <col min="15093" max="15093" width="9.42578125" customWidth="1"/>
    <col min="15094" max="15094" width="9" customWidth="1"/>
    <col min="15095" max="15095" width="9.85546875" customWidth="1"/>
    <col min="15096" max="15096" width="17.5703125" customWidth="1"/>
    <col min="15101" max="15101" width="11.28515625" customWidth="1"/>
    <col min="15105" max="15106" width="9.28515625" bestFit="1" customWidth="1"/>
    <col min="15107" max="15107" width="9.5703125" bestFit="1" customWidth="1"/>
    <col min="15346" max="15346" width="8.5703125" customWidth="1"/>
    <col min="15347" max="15347" width="45.7109375" customWidth="1"/>
    <col min="15348" max="15348" width="3.7109375" customWidth="1"/>
    <col min="15349" max="15349" width="9.42578125" customWidth="1"/>
    <col min="15350" max="15350" width="9" customWidth="1"/>
    <col min="15351" max="15351" width="9.85546875" customWidth="1"/>
    <col min="15352" max="15352" width="17.5703125" customWidth="1"/>
    <col min="15357" max="15357" width="11.28515625" customWidth="1"/>
    <col min="15361" max="15362" width="9.28515625" bestFit="1" customWidth="1"/>
    <col min="15363" max="15363" width="9.5703125" bestFit="1" customWidth="1"/>
    <col min="15602" max="15602" width="8.5703125" customWidth="1"/>
    <col min="15603" max="15603" width="45.7109375" customWidth="1"/>
    <col min="15604" max="15604" width="3.7109375" customWidth="1"/>
    <col min="15605" max="15605" width="9.42578125" customWidth="1"/>
    <col min="15606" max="15606" width="9" customWidth="1"/>
    <col min="15607" max="15607" width="9.85546875" customWidth="1"/>
    <col min="15608" max="15608" width="17.5703125" customWidth="1"/>
    <col min="15613" max="15613" width="11.28515625" customWidth="1"/>
    <col min="15617" max="15618" width="9.28515625" bestFit="1" customWidth="1"/>
    <col min="15619" max="15619" width="9.5703125" bestFit="1" customWidth="1"/>
    <col min="15858" max="15858" width="8.5703125" customWidth="1"/>
    <col min="15859" max="15859" width="45.7109375" customWidth="1"/>
    <col min="15860" max="15860" width="3.7109375" customWidth="1"/>
    <col min="15861" max="15861" width="9.42578125" customWidth="1"/>
    <col min="15862" max="15862" width="9" customWidth="1"/>
    <col min="15863" max="15863" width="9.85546875" customWidth="1"/>
    <col min="15864" max="15864" width="17.5703125" customWidth="1"/>
    <col min="15869" max="15869" width="11.28515625" customWidth="1"/>
    <col min="15873" max="15874" width="9.28515625" bestFit="1" customWidth="1"/>
    <col min="15875" max="15875" width="9.5703125" bestFit="1" customWidth="1"/>
    <col min="16114" max="16114" width="8.5703125" customWidth="1"/>
    <col min="16115" max="16115" width="45.7109375" customWidth="1"/>
    <col min="16116" max="16116" width="3.7109375" customWidth="1"/>
    <col min="16117" max="16117" width="9.42578125" customWidth="1"/>
    <col min="16118" max="16118" width="9" customWidth="1"/>
    <col min="16119" max="16119" width="9.85546875" customWidth="1"/>
    <col min="16120" max="16120" width="17.5703125" customWidth="1"/>
    <col min="16125" max="16125" width="11.28515625" customWidth="1"/>
    <col min="16129" max="16130" width="9.28515625" bestFit="1" customWidth="1"/>
    <col min="16131" max="16131" width="9.5703125" bestFit="1" customWidth="1"/>
  </cols>
  <sheetData>
    <row r="4" spans="1:7" ht="18.75">
      <c r="A4" s="92"/>
      <c r="B4" s="92"/>
      <c r="C4" s="93"/>
      <c r="D4" s="94"/>
      <c r="E4" s="94"/>
    </row>
    <row r="5" spans="1:7" ht="18.75">
      <c r="A5" s="92"/>
      <c r="B5" s="92" t="s">
        <v>0</v>
      </c>
      <c r="C5" s="92"/>
      <c r="D5" s="93"/>
      <c r="E5" s="94"/>
      <c r="F5" s="94"/>
    </row>
    <row r="6" spans="1:7" ht="18.75">
      <c r="A6" s="92"/>
      <c r="B6" s="92" t="s">
        <v>36</v>
      </c>
      <c r="C6" s="92"/>
      <c r="D6" s="93"/>
      <c r="E6" s="94"/>
      <c r="F6" s="94"/>
    </row>
    <row r="7" spans="1:7" ht="18.75">
      <c r="A7" s="92"/>
      <c r="B7" s="92" t="s">
        <v>40</v>
      </c>
      <c r="C7" s="92"/>
      <c r="D7" s="93"/>
      <c r="E7" s="94"/>
      <c r="F7" s="94"/>
    </row>
    <row r="8" spans="1:7" ht="18.75">
      <c r="A8" s="92"/>
      <c r="B8" s="92"/>
      <c r="C8" s="92" t="s">
        <v>41</v>
      </c>
      <c r="D8" s="92"/>
      <c r="E8" s="93"/>
      <c r="F8" s="94"/>
      <c r="G8" s="94"/>
    </row>
    <row r="9" spans="1:7" ht="18.75">
      <c r="A9" s="92"/>
      <c r="B9" s="92"/>
      <c r="C9" s="92"/>
      <c r="D9" s="92"/>
      <c r="E9" s="93"/>
      <c r="F9" s="94"/>
      <c r="G9" s="94"/>
    </row>
    <row r="10" spans="1:7" ht="18.75">
      <c r="A10" s="92"/>
      <c r="B10" s="92"/>
      <c r="C10" s="92" t="s">
        <v>42</v>
      </c>
      <c r="D10" s="92"/>
      <c r="E10" s="93"/>
      <c r="F10" s="94"/>
      <c r="G10" s="94"/>
    </row>
    <row r="11" spans="1:7" ht="18.75">
      <c r="A11" s="92"/>
      <c r="B11" s="92"/>
      <c r="C11" s="92"/>
      <c r="D11" s="92"/>
      <c r="E11" s="93"/>
      <c r="F11" s="94"/>
      <c r="G11" s="94"/>
    </row>
    <row r="12" spans="1:7">
      <c r="C12" s="89" t="s">
        <v>373</v>
      </c>
      <c r="D12" s="1"/>
      <c r="E12" s="2"/>
      <c r="F12" s="3"/>
      <c r="G12" s="3"/>
    </row>
    <row r="13" spans="1:7">
      <c r="C13" s="1"/>
      <c r="D13" s="1"/>
      <c r="E13" s="2"/>
      <c r="F13" s="3"/>
      <c r="G13" s="3"/>
    </row>
    <row r="14" spans="1:7">
      <c r="C14" s="1"/>
      <c r="D14" s="1"/>
      <c r="E14" s="2"/>
      <c r="F14" s="3"/>
      <c r="G14" s="3"/>
    </row>
    <row r="15" spans="1:7">
      <c r="C15" s="89" t="s">
        <v>1</v>
      </c>
      <c r="D15" s="1"/>
      <c r="E15" s="2"/>
      <c r="F15" s="3"/>
      <c r="G15" s="3"/>
    </row>
    <row r="16" spans="1:7">
      <c r="C16" s="1"/>
      <c r="D16" s="1"/>
      <c r="E16" s="2"/>
      <c r="F16" s="3"/>
      <c r="G16" s="3"/>
    </row>
    <row r="17" spans="1:7">
      <c r="A17" s="9"/>
      <c r="B17" s="9"/>
      <c r="C17" s="9" t="s">
        <v>43</v>
      </c>
      <c r="D17" s="9"/>
      <c r="E17" s="10"/>
      <c r="F17" s="11"/>
      <c r="G17" s="11">
        <f>G45</f>
        <v>0</v>
      </c>
    </row>
    <row r="18" spans="1:7">
      <c r="A18" s="9"/>
      <c r="B18" s="9"/>
      <c r="C18" s="9" t="s">
        <v>44</v>
      </c>
      <c r="D18" s="9"/>
      <c r="E18" s="10"/>
      <c r="F18" s="11"/>
      <c r="G18" s="11">
        <f>G84</f>
        <v>0</v>
      </c>
    </row>
    <row r="19" spans="1:7">
      <c r="A19" s="9"/>
      <c r="B19" s="9"/>
      <c r="C19" s="9" t="s">
        <v>45</v>
      </c>
      <c r="D19" s="9"/>
      <c r="E19" s="10"/>
      <c r="F19" s="11"/>
      <c r="G19" s="11">
        <f>G87</f>
        <v>0</v>
      </c>
    </row>
    <row r="20" spans="1:7">
      <c r="A20" s="9"/>
      <c r="B20" s="9"/>
      <c r="C20" s="9" t="s">
        <v>46</v>
      </c>
      <c r="D20" s="9"/>
      <c r="E20" s="10"/>
      <c r="F20" s="11"/>
      <c r="G20" s="11">
        <f>G116</f>
        <v>0</v>
      </c>
    </row>
    <row r="21" spans="1:7">
      <c r="A21" s="9"/>
      <c r="B21" s="9"/>
      <c r="C21" s="9" t="s">
        <v>47</v>
      </c>
      <c r="D21" s="9"/>
      <c r="E21" s="10"/>
      <c r="F21" s="11"/>
      <c r="G21" s="11">
        <f>G288</f>
        <v>0</v>
      </c>
    </row>
    <row r="22" spans="1:7">
      <c r="A22" s="9"/>
      <c r="B22" s="9"/>
      <c r="C22" s="9" t="s">
        <v>333</v>
      </c>
      <c r="D22" s="9"/>
      <c r="E22" s="10"/>
      <c r="F22" s="11"/>
      <c r="G22" s="11">
        <f>G299</f>
        <v>0</v>
      </c>
    </row>
    <row r="23" spans="1:7">
      <c r="A23" s="9"/>
      <c r="B23" s="9"/>
      <c r="C23" s="9"/>
      <c r="D23" s="9"/>
      <c r="E23" s="10"/>
      <c r="F23" s="11"/>
      <c r="G23" s="11"/>
    </row>
    <row r="24" spans="1:7">
      <c r="A24" s="9"/>
      <c r="B24" s="9"/>
      <c r="C24" s="9" t="s">
        <v>48</v>
      </c>
      <c r="D24" s="9"/>
      <c r="E24" s="10"/>
      <c r="F24" s="11"/>
      <c r="G24" s="11">
        <f>G346</f>
        <v>0</v>
      </c>
    </row>
    <row r="25" spans="1:7">
      <c r="A25" s="9"/>
      <c r="B25" s="9"/>
      <c r="C25" s="9" t="s">
        <v>49</v>
      </c>
      <c r="D25" s="9"/>
      <c r="E25" s="10"/>
      <c r="F25" s="11"/>
      <c r="G25" s="11">
        <f>G404</f>
        <v>0</v>
      </c>
    </row>
    <row r="26" spans="1:7">
      <c r="A26" s="9"/>
      <c r="B26" s="9"/>
      <c r="C26" s="9" t="s">
        <v>50</v>
      </c>
      <c r="D26" s="9"/>
      <c r="E26" s="10"/>
      <c r="F26" s="11"/>
      <c r="G26" s="11">
        <f>G416</f>
        <v>0</v>
      </c>
    </row>
    <row r="27" spans="1:7">
      <c r="A27" s="9"/>
      <c r="B27" s="9"/>
      <c r="C27" s="9" t="s">
        <v>51</v>
      </c>
      <c r="D27" s="9"/>
      <c r="E27" s="10"/>
      <c r="F27" s="11"/>
      <c r="G27" s="11">
        <f>G427</f>
        <v>0</v>
      </c>
    </row>
    <row r="28" spans="1:7">
      <c r="A28" s="9"/>
      <c r="B28" s="9"/>
      <c r="C28" s="14" t="s">
        <v>5</v>
      </c>
      <c r="D28" s="14"/>
      <c r="E28" s="15"/>
      <c r="F28" s="16"/>
      <c r="G28" s="16">
        <f>SUM(G17:G27)</f>
        <v>0</v>
      </c>
    </row>
    <row r="29" spans="1:7">
      <c r="A29" s="9"/>
      <c r="B29" s="9"/>
      <c r="C29" s="17"/>
      <c r="D29" s="17"/>
      <c r="E29" s="95"/>
      <c r="F29" s="96"/>
      <c r="G29" s="96"/>
    </row>
    <row r="30" spans="1:7">
      <c r="A30" s="9"/>
      <c r="B30" s="9"/>
      <c r="C30" s="17"/>
      <c r="D30" s="17"/>
      <c r="E30" s="95"/>
      <c r="F30" s="96"/>
      <c r="G30" s="96"/>
    </row>
    <row r="31" spans="1:7">
      <c r="A31" s="9"/>
      <c r="B31" s="9"/>
      <c r="C31" s="17"/>
      <c r="D31" s="17"/>
      <c r="E31" s="95"/>
      <c r="F31" s="96"/>
      <c r="G31" s="96"/>
    </row>
    <row r="32" spans="1:7">
      <c r="A32" s="25"/>
      <c r="B32" s="25"/>
      <c r="C32" s="17"/>
      <c r="D32" s="17"/>
      <c r="E32" s="95"/>
      <c r="F32" s="96"/>
      <c r="G32" s="96"/>
    </row>
    <row r="33" spans="1:7">
      <c r="A33" s="25"/>
      <c r="B33" s="25"/>
      <c r="C33" s="13" t="s">
        <v>43</v>
      </c>
      <c r="D33" s="9"/>
      <c r="E33" s="10"/>
      <c r="F33" s="11"/>
      <c r="G33" s="11"/>
    </row>
    <row r="34" spans="1:7">
      <c r="A34" s="25">
        <v>1</v>
      </c>
      <c r="B34" s="25" t="s">
        <v>54</v>
      </c>
      <c r="C34" s="17" t="s">
        <v>55</v>
      </c>
      <c r="D34" s="9" t="s">
        <v>52</v>
      </c>
      <c r="E34" s="10">
        <v>1228.2840000000001</v>
      </c>
      <c r="F34" s="11">
        <v>0</v>
      </c>
      <c r="G34" s="11">
        <f>E34*F34</f>
        <v>0</v>
      </c>
    </row>
    <row r="35" spans="1:7">
      <c r="A35" s="130" t="s">
        <v>4</v>
      </c>
      <c r="B35" s="130" t="s">
        <v>442</v>
      </c>
      <c r="C35" s="101" t="s">
        <v>56</v>
      </c>
      <c r="D35" s="97"/>
      <c r="E35" s="106">
        <v>428.02</v>
      </c>
      <c r="F35" s="100"/>
      <c r="G35" s="100"/>
    </row>
    <row r="36" spans="1:7">
      <c r="A36" s="130"/>
      <c r="B36" s="130"/>
      <c r="C36" s="101" t="s">
        <v>57</v>
      </c>
      <c r="D36" s="97"/>
      <c r="E36" s="106">
        <v>25.53</v>
      </c>
      <c r="F36" s="100"/>
      <c r="G36" s="100"/>
    </row>
    <row r="37" spans="1:7">
      <c r="A37" s="130" t="s">
        <v>4</v>
      </c>
      <c r="B37" s="130" t="s">
        <v>58</v>
      </c>
      <c r="C37" s="101" t="s">
        <v>59</v>
      </c>
      <c r="D37" s="97"/>
      <c r="E37" s="106">
        <v>-240.25800000000001</v>
      </c>
      <c r="F37" s="100"/>
      <c r="G37" s="100"/>
    </row>
    <row r="38" spans="1:7">
      <c r="A38" s="130" t="s">
        <v>4</v>
      </c>
      <c r="B38" s="130" t="s">
        <v>441</v>
      </c>
      <c r="C38" s="101" t="s">
        <v>60</v>
      </c>
      <c r="D38" s="97"/>
      <c r="E38" s="106">
        <v>293.48599999999999</v>
      </c>
      <c r="F38" s="100"/>
      <c r="G38" s="100"/>
    </row>
    <row r="39" spans="1:7">
      <c r="A39" s="130" t="s">
        <v>4</v>
      </c>
      <c r="B39" s="130" t="s">
        <v>443</v>
      </c>
      <c r="C39" s="101" t="s">
        <v>61</v>
      </c>
      <c r="D39" s="97"/>
      <c r="E39" s="106">
        <v>293.48599999999999</v>
      </c>
      <c r="F39" s="100"/>
      <c r="G39" s="100"/>
    </row>
    <row r="40" spans="1:7">
      <c r="A40" s="130" t="s">
        <v>340</v>
      </c>
      <c r="B40" s="130" t="s">
        <v>440</v>
      </c>
      <c r="C40" s="101" t="s">
        <v>56</v>
      </c>
      <c r="D40" s="97"/>
      <c r="E40" s="106">
        <v>428.02</v>
      </c>
      <c r="F40" s="100"/>
      <c r="G40" s="100"/>
    </row>
    <row r="41" spans="1:7">
      <c r="A41" s="25"/>
      <c r="B41" s="25"/>
      <c r="C41" s="17"/>
      <c r="D41" s="9"/>
      <c r="E41" s="10"/>
      <c r="F41" s="11"/>
      <c r="G41" s="11"/>
    </row>
    <row r="42" spans="1:7">
      <c r="A42" s="25">
        <v>2</v>
      </c>
      <c r="B42" s="25" t="s">
        <v>62</v>
      </c>
      <c r="C42" s="17" t="s">
        <v>63</v>
      </c>
      <c r="D42" s="9" t="s">
        <v>52</v>
      </c>
      <c r="E42" s="10">
        <v>73695.240000000005</v>
      </c>
      <c r="F42" s="11">
        <v>0</v>
      </c>
      <c r="G42" s="11">
        <f>E42*F42</f>
        <v>0</v>
      </c>
    </row>
    <row r="43" spans="1:7">
      <c r="A43" s="25"/>
      <c r="B43" s="25"/>
      <c r="C43" s="101" t="s">
        <v>64</v>
      </c>
      <c r="D43" s="9"/>
      <c r="E43" s="10"/>
      <c r="F43" s="11"/>
      <c r="G43" s="11"/>
    </row>
    <row r="44" spans="1:7">
      <c r="A44" s="25">
        <v>3</v>
      </c>
      <c r="B44" s="25">
        <v>941111812</v>
      </c>
      <c r="C44" s="17" t="s">
        <v>65</v>
      </c>
      <c r="D44" s="9" t="s">
        <v>52</v>
      </c>
      <c r="E44" s="10">
        <v>1228.2840000000001</v>
      </c>
      <c r="F44" s="11">
        <v>0</v>
      </c>
      <c r="G44" s="11">
        <f>E44*F44</f>
        <v>0</v>
      </c>
    </row>
    <row r="45" spans="1:7">
      <c r="A45" s="25"/>
      <c r="B45" s="25"/>
      <c r="C45" s="14" t="s">
        <v>5</v>
      </c>
      <c r="D45" s="14"/>
      <c r="E45" s="15"/>
      <c r="F45" s="16" t="s">
        <v>4</v>
      </c>
      <c r="G45" s="16">
        <f>SUM(G34:G44)</f>
        <v>0</v>
      </c>
    </row>
    <row r="46" spans="1:7">
      <c r="A46" s="25"/>
      <c r="B46" s="25"/>
      <c r="C46" s="17"/>
      <c r="D46" s="17"/>
      <c r="E46" s="95"/>
      <c r="F46" s="96"/>
      <c r="G46" s="96"/>
    </row>
    <row r="47" spans="1:7">
      <c r="A47" s="25"/>
      <c r="B47" s="25"/>
      <c r="C47" s="17"/>
      <c r="D47" s="9"/>
      <c r="E47" s="10"/>
      <c r="F47" s="11"/>
      <c r="G47" s="11"/>
    </row>
    <row r="48" spans="1:7">
      <c r="A48" s="25"/>
      <c r="B48" s="25"/>
      <c r="C48" s="98"/>
      <c r="D48" s="9"/>
      <c r="E48" s="10"/>
      <c r="F48" s="11"/>
      <c r="G48" s="11"/>
    </row>
    <row r="49" spans="1:17">
      <c r="A49" s="25"/>
      <c r="B49" s="25"/>
      <c r="C49" s="9"/>
      <c r="D49" s="9"/>
      <c r="E49" s="10"/>
      <c r="F49" s="11"/>
      <c r="G49" s="11"/>
    </row>
    <row r="50" spans="1:17">
      <c r="A50" s="25"/>
      <c r="B50" s="25"/>
      <c r="C50" s="9"/>
      <c r="D50" s="9"/>
      <c r="E50" s="10"/>
      <c r="F50" s="11"/>
      <c r="G50" s="11"/>
    </row>
    <row r="51" spans="1:17">
      <c r="A51" s="25"/>
      <c r="B51" s="25"/>
      <c r="C51" s="13" t="s">
        <v>44</v>
      </c>
      <c r="D51" s="9"/>
      <c r="E51" s="10"/>
      <c r="F51" s="11"/>
      <c r="G51" s="11"/>
    </row>
    <row r="52" spans="1:17">
      <c r="A52" s="25">
        <v>4</v>
      </c>
      <c r="B52" s="25" t="s">
        <v>68</v>
      </c>
      <c r="C52" s="9" t="s">
        <v>69</v>
      </c>
      <c r="D52" s="9" t="s">
        <v>52</v>
      </c>
      <c r="E52" s="10">
        <v>1948.0250000000001</v>
      </c>
      <c r="F52" s="11">
        <v>0</v>
      </c>
      <c r="G52" s="11">
        <f>E52*F52</f>
        <v>0</v>
      </c>
      <c r="I52" s="12"/>
    </row>
    <row r="53" spans="1:17">
      <c r="A53" s="25"/>
      <c r="B53" s="25" t="s">
        <v>438</v>
      </c>
      <c r="C53" s="107" t="s">
        <v>70</v>
      </c>
      <c r="D53" s="9"/>
      <c r="E53" s="10"/>
      <c r="F53" s="11"/>
      <c r="G53" s="11"/>
      <c r="I53" s="12"/>
    </row>
    <row r="54" spans="1:17">
      <c r="A54" s="25"/>
      <c r="B54" s="25"/>
      <c r="C54" s="107"/>
      <c r="D54" s="9"/>
      <c r="E54" s="10"/>
      <c r="F54" s="11"/>
      <c r="G54" s="11"/>
      <c r="I54" s="12"/>
    </row>
    <row r="55" spans="1:17">
      <c r="A55" s="115">
        <v>5</v>
      </c>
      <c r="B55" s="115" t="s">
        <v>317</v>
      </c>
      <c r="C55" s="17" t="s">
        <v>318</v>
      </c>
      <c r="D55" s="17" t="s">
        <v>52</v>
      </c>
      <c r="E55" s="95">
        <f>E56</f>
        <v>1948.0250000000001</v>
      </c>
      <c r="F55" s="96">
        <v>0</v>
      </c>
      <c r="G55" s="96">
        <f>E55*F55</f>
        <v>0</v>
      </c>
      <c r="I55" s="12"/>
    </row>
    <row r="56" spans="1:17">
      <c r="A56" s="136" t="s">
        <v>4</v>
      </c>
      <c r="B56" s="136" t="s">
        <v>438</v>
      </c>
      <c r="C56" s="102" t="s">
        <v>4</v>
      </c>
      <c r="D56" s="110"/>
      <c r="E56" s="111">
        <v>1948.0250000000001</v>
      </c>
      <c r="F56" s="112"/>
      <c r="G56" s="112"/>
      <c r="I56" s="12"/>
    </row>
    <row r="57" spans="1:17">
      <c r="A57" s="136" t="s">
        <v>4</v>
      </c>
      <c r="B57" s="136" t="s">
        <v>4</v>
      </c>
      <c r="C57" s="102" t="s">
        <v>4</v>
      </c>
      <c r="D57" s="110"/>
      <c r="E57" s="113"/>
      <c r="F57" s="112"/>
      <c r="G57" s="112"/>
      <c r="I57" s="12"/>
    </row>
    <row r="58" spans="1:17">
      <c r="A58" s="25">
        <v>6</v>
      </c>
      <c r="B58" s="25" t="s">
        <v>316</v>
      </c>
      <c r="C58" s="9" t="s">
        <v>315</v>
      </c>
      <c r="D58" s="9" t="s">
        <v>52</v>
      </c>
      <c r="E58" s="10">
        <v>229.83</v>
      </c>
      <c r="F58" s="11">
        <v>0</v>
      </c>
      <c r="G58" s="11">
        <f>E58*F58</f>
        <v>0</v>
      </c>
      <c r="I58" s="12"/>
    </row>
    <row r="59" spans="1:17">
      <c r="A59" s="25"/>
      <c r="B59" s="25" t="s">
        <v>439</v>
      </c>
      <c r="C59" s="107" t="s">
        <v>72</v>
      </c>
      <c r="D59" s="9"/>
      <c r="E59" s="10"/>
      <c r="F59" s="11"/>
      <c r="G59" s="11"/>
      <c r="I59" s="12"/>
    </row>
    <row r="60" spans="1:17">
      <c r="A60" s="25"/>
      <c r="B60" s="25"/>
      <c r="C60" s="107"/>
      <c r="D60" s="9"/>
      <c r="E60" s="10"/>
      <c r="F60" s="11"/>
      <c r="G60" s="11"/>
      <c r="I60" s="12"/>
    </row>
    <row r="61" spans="1:17">
      <c r="A61" s="115">
        <v>7</v>
      </c>
      <c r="B61" s="115" t="s">
        <v>73</v>
      </c>
      <c r="C61" s="17" t="s">
        <v>74</v>
      </c>
      <c r="D61" s="17" t="s">
        <v>52</v>
      </c>
      <c r="E61" s="95">
        <v>150.792</v>
      </c>
      <c r="F61" s="96">
        <v>0</v>
      </c>
      <c r="G61" s="96">
        <f>E61*F61</f>
        <v>0</v>
      </c>
      <c r="I61" s="12"/>
    </row>
    <row r="62" spans="1:17">
      <c r="A62" s="136"/>
      <c r="B62" s="136"/>
      <c r="C62" s="101" t="s">
        <v>75</v>
      </c>
      <c r="D62" s="110"/>
      <c r="E62" s="111">
        <v>24.5</v>
      </c>
      <c r="F62" s="112"/>
      <c r="G62" s="112"/>
      <c r="I62" s="12"/>
    </row>
    <row r="63" spans="1:17">
      <c r="A63" s="136"/>
      <c r="B63" s="136"/>
      <c r="C63" s="101" t="s">
        <v>76</v>
      </c>
      <c r="D63" s="110"/>
      <c r="E63" s="111">
        <v>10.78</v>
      </c>
      <c r="F63" s="112"/>
      <c r="G63" s="112"/>
      <c r="I63" s="12"/>
      <c r="Q63" t="s">
        <v>4</v>
      </c>
    </row>
    <row r="64" spans="1:17">
      <c r="A64" s="136"/>
      <c r="B64" s="136"/>
      <c r="C64" s="101" t="s">
        <v>77</v>
      </c>
      <c r="D64" s="110"/>
      <c r="E64" s="111">
        <v>42.262999999999998</v>
      </c>
      <c r="F64" s="112"/>
      <c r="G64" s="112"/>
      <c r="I64" s="12"/>
    </row>
    <row r="65" spans="1:9">
      <c r="A65" s="136"/>
      <c r="B65" s="136"/>
      <c r="C65" s="101" t="s">
        <v>78</v>
      </c>
      <c r="D65" s="110"/>
      <c r="E65" s="111">
        <v>7.9630000000000001</v>
      </c>
      <c r="F65" s="112"/>
      <c r="G65" s="112"/>
      <c r="I65" s="12"/>
    </row>
    <row r="66" spans="1:9">
      <c r="A66" s="136"/>
      <c r="B66" s="136"/>
      <c r="C66" s="101" t="s">
        <v>79</v>
      </c>
      <c r="D66" s="110"/>
      <c r="E66" s="111">
        <v>5.76</v>
      </c>
      <c r="F66" s="112"/>
      <c r="G66" s="112"/>
      <c r="I66" s="12"/>
    </row>
    <row r="67" spans="1:9">
      <c r="A67" s="136"/>
      <c r="B67" s="136"/>
      <c r="C67" s="101" t="s">
        <v>80</v>
      </c>
      <c r="D67" s="110"/>
      <c r="E67" s="111">
        <v>27.562999999999999</v>
      </c>
      <c r="F67" s="112"/>
      <c r="G67" s="112"/>
      <c r="I67" s="12"/>
    </row>
    <row r="68" spans="1:9">
      <c r="A68" s="136"/>
      <c r="B68" s="136"/>
      <c r="C68" s="101" t="s">
        <v>80</v>
      </c>
      <c r="D68" s="110"/>
      <c r="E68" s="111">
        <v>27.562999999999999</v>
      </c>
      <c r="F68" s="112"/>
      <c r="G68" s="112"/>
      <c r="I68" s="12"/>
    </row>
    <row r="69" spans="1:9">
      <c r="A69" s="136"/>
      <c r="B69" s="136"/>
      <c r="C69" s="101" t="s">
        <v>81</v>
      </c>
      <c r="D69" s="110"/>
      <c r="E69" s="111">
        <v>4.4000000000000004</v>
      </c>
      <c r="F69" s="112"/>
      <c r="G69" s="112"/>
      <c r="I69" s="12"/>
    </row>
    <row r="70" spans="1:9">
      <c r="A70" s="115"/>
      <c r="B70" s="115"/>
      <c r="C70" s="98" t="s">
        <v>4</v>
      </c>
      <c r="D70" s="17"/>
      <c r="E70" s="95" t="s">
        <v>4</v>
      </c>
      <c r="F70" s="96"/>
      <c r="G70" s="96"/>
      <c r="I70" s="12"/>
    </row>
    <row r="71" spans="1:9">
      <c r="A71" s="115">
        <v>8</v>
      </c>
      <c r="B71" s="115" t="s">
        <v>82</v>
      </c>
      <c r="C71" s="17" t="s">
        <v>314</v>
      </c>
      <c r="D71" s="17" t="s">
        <v>52</v>
      </c>
      <c r="E71" s="95">
        <f>E75+E76+E77</f>
        <v>796.72699999999998</v>
      </c>
      <c r="F71" s="96">
        <v>0</v>
      </c>
      <c r="G71" s="96">
        <f>E71*F71</f>
        <v>0</v>
      </c>
      <c r="I71" s="12"/>
    </row>
    <row r="72" spans="1:9">
      <c r="A72" s="115"/>
      <c r="B72" s="115"/>
      <c r="C72" s="17" t="s">
        <v>312</v>
      </c>
      <c r="D72" s="17"/>
      <c r="E72" s="95"/>
      <c r="F72" s="96"/>
      <c r="G72" s="96"/>
      <c r="I72" s="12"/>
    </row>
    <row r="73" spans="1:9">
      <c r="A73" s="116"/>
      <c r="B73" s="116"/>
      <c r="C73" s="105" t="s">
        <v>83</v>
      </c>
      <c r="D73" s="105"/>
      <c r="E73" s="111"/>
      <c r="F73" s="114"/>
      <c r="G73" s="114"/>
      <c r="I73" s="12"/>
    </row>
    <row r="74" spans="1:9">
      <c r="A74" s="116"/>
      <c r="B74" s="116"/>
      <c r="C74" s="105" t="s">
        <v>84</v>
      </c>
      <c r="D74" s="105"/>
      <c r="E74" s="111" t="s">
        <v>4</v>
      </c>
      <c r="F74" s="114"/>
      <c r="G74" s="114"/>
      <c r="I74" s="12"/>
    </row>
    <row r="75" spans="1:9">
      <c r="A75" s="136"/>
      <c r="B75" s="136" t="s">
        <v>435</v>
      </c>
      <c r="C75" s="102">
        <v>846.19799999999998</v>
      </c>
      <c r="D75" s="110"/>
      <c r="E75" s="113">
        <v>846.19799999999998</v>
      </c>
      <c r="F75" s="112"/>
      <c r="G75" s="112"/>
      <c r="I75" s="12"/>
    </row>
    <row r="76" spans="1:9">
      <c r="A76" s="136"/>
      <c r="B76" s="136" t="s">
        <v>444</v>
      </c>
      <c r="C76" s="102">
        <v>111.99</v>
      </c>
      <c r="D76" s="110"/>
      <c r="E76" s="113">
        <v>111.989</v>
      </c>
      <c r="F76" s="112"/>
      <c r="G76" s="112"/>
      <c r="I76" s="12"/>
    </row>
    <row r="77" spans="1:9">
      <c r="A77" s="136" t="s">
        <v>4</v>
      </c>
      <c r="B77" s="136" t="s">
        <v>367</v>
      </c>
      <c r="C77" s="102">
        <v>-161.46</v>
      </c>
      <c r="D77" s="110"/>
      <c r="E77" s="113">
        <v>-161.46</v>
      </c>
      <c r="F77" s="112"/>
      <c r="G77" s="112"/>
      <c r="I77" s="12"/>
    </row>
    <row r="78" spans="1:9">
      <c r="A78" s="136"/>
      <c r="B78" s="136" t="s">
        <v>434</v>
      </c>
      <c r="C78" s="110"/>
      <c r="D78" s="110"/>
      <c r="E78" s="113"/>
      <c r="F78" s="112"/>
      <c r="G78" s="112"/>
      <c r="I78" s="12"/>
    </row>
    <row r="79" spans="1:9">
      <c r="A79" s="136"/>
      <c r="B79" s="136"/>
      <c r="C79" s="110"/>
      <c r="D79" s="110"/>
      <c r="E79" s="113"/>
      <c r="F79" s="112"/>
      <c r="G79" s="112"/>
      <c r="I79" s="12"/>
    </row>
    <row r="80" spans="1:9">
      <c r="A80" s="115">
        <v>9</v>
      </c>
      <c r="B80" s="115" t="s">
        <v>374</v>
      </c>
      <c r="C80" s="17" t="s">
        <v>85</v>
      </c>
      <c r="D80" s="17" t="s">
        <v>52</v>
      </c>
      <c r="E80" s="95">
        <v>27.376000000000001</v>
      </c>
      <c r="F80" s="96">
        <v>0</v>
      </c>
      <c r="G80" s="96">
        <f>E80*F80</f>
        <v>0</v>
      </c>
      <c r="I80" s="12"/>
    </row>
    <row r="81" spans="1:9">
      <c r="A81" s="136"/>
      <c r="B81" s="136" t="s">
        <v>447</v>
      </c>
      <c r="C81" s="101" t="s">
        <v>86</v>
      </c>
      <c r="D81" s="110"/>
      <c r="E81" s="111">
        <v>32.896000000000001</v>
      </c>
      <c r="F81" s="112"/>
      <c r="G81" s="112"/>
      <c r="I81" s="12"/>
    </row>
    <row r="82" spans="1:9">
      <c r="A82" s="136"/>
      <c r="B82" s="136"/>
      <c r="C82" s="101" t="s">
        <v>87</v>
      </c>
      <c r="D82" s="110"/>
      <c r="E82" s="111">
        <v>-5.52</v>
      </c>
      <c r="F82" s="112"/>
      <c r="G82" s="112"/>
      <c r="I82" s="12"/>
    </row>
    <row r="83" spans="1:9">
      <c r="A83" s="136"/>
      <c r="B83" s="136"/>
      <c r="C83" s="101"/>
      <c r="D83" s="110"/>
      <c r="E83" s="111"/>
      <c r="F83" s="112"/>
      <c r="G83" s="112"/>
      <c r="I83" s="12"/>
    </row>
    <row r="84" spans="1:9">
      <c r="A84" s="115"/>
      <c r="B84" s="115"/>
      <c r="C84" s="14" t="s">
        <v>5</v>
      </c>
      <c r="D84" s="14"/>
      <c r="E84" s="15"/>
      <c r="F84" s="16"/>
      <c r="G84" s="16">
        <f>SUM(G52:G82)</f>
        <v>0</v>
      </c>
      <c r="I84" s="12"/>
    </row>
    <row r="85" spans="1:9">
      <c r="A85" s="115"/>
      <c r="B85" s="115"/>
      <c r="C85" s="17"/>
      <c r="D85" s="17"/>
      <c r="E85" s="95"/>
      <c r="F85" s="96"/>
      <c r="G85" s="96"/>
      <c r="I85" s="12"/>
    </row>
    <row r="86" spans="1:9">
      <c r="A86" s="25"/>
      <c r="B86" s="25"/>
      <c r="C86" s="9"/>
      <c r="D86" s="9"/>
      <c r="E86" s="10"/>
      <c r="F86" s="11"/>
      <c r="G86" s="11"/>
      <c r="I86" s="12"/>
    </row>
    <row r="87" spans="1:9">
      <c r="A87" s="25">
        <v>10</v>
      </c>
      <c r="B87" s="25" t="s">
        <v>88</v>
      </c>
      <c r="C87" s="13" t="s">
        <v>89</v>
      </c>
      <c r="D87" s="9" t="s">
        <v>53</v>
      </c>
      <c r="E87" s="10">
        <v>224.22800000000001</v>
      </c>
      <c r="F87" s="11">
        <v>0</v>
      </c>
      <c r="G87" s="11">
        <f>E87*F87</f>
        <v>0</v>
      </c>
      <c r="I87" s="12"/>
    </row>
    <row r="88" spans="1:9">
      <c r="A88" s="25"/>
      <c r="B88" s="25"/>
      <c r="C88" s="9"/>
      <c r="D88" s="9"/>
      <c r="E88" s="10"/>
      <c r="F88" s="11"/>
      <c r="G88" s="11"/>
      <c r="I88" s="12"/>
    </row>
    <row r="89" spans="1:9">
      <c r="A89" s="25"/>
      <c r="B89" s="25"/>
      <c r="C89" s="9"/>
      <c r="D89" s="9"/>
      <c r="E89" s="10"/>
      <c r="F89" s="11"/>
      <c r="G89" s="11"/>
      <c r="I89" s="12"/>
    </row>
    <row r="90" spans="1:9">
      <c r="A90" s="25"/>
      <c r="B90" s="25"/>
      <c r="C90" s="13" t="s">
        <v>379</v>
      </c>
      <c r="D90" s="9"/>
      <c r="E90" s="10"/>
      <c r="F90" s="131"/>
      <c r="G90" s="11"/>
      <c r="I90" s="12"/>
    </row>
    <row r="91" spans="1:9">
      <c r="A91" s="25">
        <v>11</v>
      </c>
      <c r="B91" s="25" t="s">
        <v>328</v>
      </c>
      <c r="C91" s="17" t="s">
        <v>365</v>
      </c>
      <c r="D91" s="9" t="s">
        <v>52</v>
      </c>
      <c r="E91" s="10">
        <v>1948.0250000000001</v>
      </c>
      <c r="F91" s="131">
        <v>0</v>
      </c>
      <c r="G91" s="11">
        <f>E91*F91</f>
        <v>0</v>
      </c>
      <c r="I91" s="12"/>
    </row>
    <row r="92" spans="1:9">
      <c r="A92" s="25"/>
      <c r="B92" s="25" t="s">
        <v>437</v>
      </c>
      <c r="C92" s="110" t="s">
        <v>90</v>
      </c>
      <c r="D92" s="9"/>
      <c r="E92" s="10"/>
      <c r="F92" s="131"/>
      <c r="G92" s="11"/>
      <c r="I92" s="12"/>
    </row>
    <row r="93" spans="1:9">
      <c r="A93" s="25"/>
      <c r="B93" s="25"/>
      <c r="C93" s="17"/>
      <c r="D93" s="9"/>
      <c r="E93" s="10"/>
      <c r="F93" s="131"/>
      <c r="G93" s="11"/>
      <c r="I93" s="12"/>
    </row>
    <row r="94" spans="1:9">
      <c r="A94" s="25">
        <v>12</v>
      </c>
      <c r="B94" s="25">
        <v>978011161</v>
      </c>
      <c r="C94" s="17" t="s">
        <v>366</v>
      </c>
      <c r="D94" s="9" t="s">
        <v>52</v>
      </c>
      <c r="E94" s="10">
        <v>229.83</v>
      </c>
      <c r="F94" s="131">
        <v>0</v>
      </c>
      <c r="G94" s="11">
        <f>E94*F94</f>
        <v>0</v>
      </c>
      <c r="I94" s="12"/>
    </row>
    <row r="95" spans="1:9">
      <c r="A95" s="25"/>
      <c r="B95" s="25" t="s">
        <v>436</v>
      </c>
      <c r="C95" s="110" t="s">
        <v>90</v>
      </c>
      <c r="D95" s="9"/>
      <c r="E95" s="10"/>
      <c r="F95" s="131"/>
      <c r="G95" s="11"/>
      <c r="I95" s="12"/>
    </row>
    <row r="96" spans="1:9">
      <c r="A96" s="25"/>
      <c r="B96" s="25"/>
      <c r="C96" s="17"/>
      <c r="D96" s="9"/>
      <c r="E96" s="10"/>
      <c r="F96" s="131"/>
      <c r="G96" s="11"/>
      <c r="I96" s="12"/>
    </row>
    <row r="97" spans="1:9">
      <c r="A97" s="25"/>
      <c r="B97" s="25"/>
      <c r="C97" s="98"/>
      <c r="D97" s="9"/>
      <c r="E97" s="10"/>
      <c r="F97" s="131"/>
      <c r="G97" s="11"/>
      <c r="I97" s="12"/>
    </row>
    <row r="98" spans="1:9">
      <c r="A98" s="25">
        <v>13</v>
      </c>
      <c r="B98" s="25">
        <v>978015361</v>
      </c>
      <c r="C98" s="17" t="s">
        <v>331</v>
      </c>
      <c r="D98" s="9" t="s">
        <v>52</v>
      </c>
      <c r="E98" s="10">
        <v>846.19799999999998</v>
      </c>
      <c r="F98" s="131">
        <v>0</v>
      </c>
      <c r="G98" s="11">
        <f>E98*F98</f>
        <v>0</v>
      </c>
      <c r="I98" s="12"/>
    </row>
    <row r="99" spans="1:9">
      <c r="A99" s="130"/>
      <c r="B99" s="130" t="s">
        <v>435</v>
      </c>
      <c r="C99" s="101" t="s">
        <v>370</v>
      </c>
      <c r="D99" s="9"/>
      <c r="E99" s="10"/>
      <c r="F99" s="131"/>
      <c r="G99" s="11" t="s">
        <v>4</v>
      </c>
      <c r="I99" s="12"/>
    </row>
    <row r="100" spans="1:9">
      <c r="A100" s="25"/>
      <c r="B100" s="25"/>
      <c r="C100" s="98"/>
      <c r="D100" s="9"/>
      <c r="E100" s="10"/>
      <c r="F100" s="11"/>
      <c r="G100" s="11" t="s">
        <v>4</v>
      </c>
      <c r="I100" s="12"/>
    </row>
    <row r="101" spans="1:9">
      <c r="A101" s="25">
        <v>14</v>
      </c>
      <c r="B101" s="25">
        <v>965042141</v>
      </c>
      <c r="C101" s="9" t="s">
        <v>364</v>
      </c>
      <c r="D101" s="9" t="s">
        <v>332</v>
      </c>
      <c r="E101" s="10">
        <v>35.445</v>
      </c>
      <c r="F101" s="11">
        <v>0</v>
      </c>
      <c r="G101" s="11">
        <f t="shared" ref="G101" si="0">E101*F101</f>
        <v>0</v>
      </c>
      <c r="I101" s="12"/>
    </row>
    <row r="102" spans="1:9">
      <c r="A102" s="25"/>
      <c r="B102" s="130" t="s">
        <v>451</v>
      </c>
      <c r="C102" s="9" t="s">
        <v>334</v>
      </c>
      <c r="D102" s="9"/>
      <c r="E102" s="10"/>
      <c r="F102" s="11"/>
      <c r="G102" s="11" t="s">
        <v>4</v>
      </c>
      <c r="I102" s="12"/>
    </row>
    <row r="103" spans="1:9">
      <c r="A103" s="25" t="s">
        <v>340</v>
      </c>
      <c r="B103" s="25" t="s">
        <v>340</v>
      </c>
      <c r="C103" s="9" t="s">
        <v>4</v>
      </c>
      <c r="D103" s="9"/>
      <c r="E103" s="10"/>
      <c r="F103" s="11"/>
      <c r="G103" s="11"/>
      <c r="I103" s="12"/>
    </row>
    <row r="104" spans="1:9">
      <c r="A104" s="25">
        <v>15</v>
      </c>
      <c r="B104" s="25">
        <v>965044611</v>
      </c>
      <c r="C104" s="9" t="s">
        <v>452</v>
      </c>
      <c r="D104" s="9" t="s">
        <v>52</v>
      </c>
      <c r="E104" s="10">
        <v>134.9</v>
      </c>
      <c r="F104" s="11">
        <v>0</v>
      </c>
      <c r="G104" s="11">
        <f t="shared" ref="G104" si="1">E104*F104</f>
        <v>0</v>
      </c>
      <c r="I104" s="12"/>
    </row>
    <row r="105" spans="1:9">
      <c r="A105" s="25"/>
      <c r="B105" s="25"/>
      <c r="C105" s="9"/>
      <c r="D105" s="9"/>
      <c r="E105" s="10"/>
      <c r="F105" s="11"/>
      <c r="G105" s="11" t="s">
        <v>4</v>
      </c>
      <c r="I105" s="12"/>
    </row>
    <row r="106" spans="1:9">
      <c r="A106" s="25">
        <v>16</v>
      </c>
      <c r="B106" s="25" t="s">
        <v>92</v>
      </c>
      <c r="C106" s="9" t="s">
        <v>93</v>
      </c>
      <c r="D106" s="9" t="s">
        <v>53</v>
      </c>
      <c r="E106" s="10">
        <v>115.664</v>
      </c>
      <c r="F106" s="11">
        <v>0</v>
      </c>
      <c r="G106" s="11">
        <f t="shared" ref="G106" si="2">E106*F106</f>
        <v>0</v>
      </c>
      <c r="I106" s="12"/>
    </row>
    <row r="107" spans="1:9">
      <c r="A107" s="25"/>
      <c r="B107" s="25"/>
      <c r="C107" s="9"/>
      <c r="D107" s="9"/>
      <c r="E107" s="10"/>
      <c r="F107" s="11"/>
      <c r="G107" s="11" t="s">
        <v>4</v>
      </c>
      <c r="I107" s="12"/>
    </row>
    <row r="108" spans="1:9">
      <c r="A108" s="25">
        <v>17</v>
      </c>
      <c r="B108" s="25" t="s">
        <v>94</v>
      </c>
      <c r="C108" s="9" t="s">
        <v>95</v>
      </c>
      <c r="D108" s="9" t="s">
        <v>53</v>
      </c>
      <c r="E108" s="10">
        <v>115.664</v>
      </c>
      <c r="F108" s="11">
        <v>0</v>
      </c>
      <c r="G108" s="11">
        <f t="shared" ref="G108" si="3">E108*F108</f>
        <v>0</v>
      </c>
      <c r="I108" s="12"/>
    </row>
    <row r="109" spans="1:9" ht="19.5" customHeight="1">
      <c r="A109" s="25"/>
      <c r="B109" s="25"/>
      <c r="C109" s="9"/>
      <c r="D109" s="9"/>
      <c r="E109" s="10"/>
      <c r="F109" s="11"/>
      <c r="G109" s="11" t="s">
        <v>4</v>
      </c>
      <c r="I109" s="12"/>
    </row>
    <row r="110" spans="1:9" ht="23.25" customHeight="1">
      <c r="A110" s="25">
        <v>18</v>
      </c>
      <c r="B110" s="25" t="s">
        <v>96</v>
      </c>
      <c r="C110" s="9" t="s">
        <v>322</v>
      </c>
      <c r="D110" s="9" t="s">
        <v>53</v>
      </c>
      <c r="E110" s="10">
        <v>2313.2800000000002</v>
      </c>
      <c r="F110" s="11">
        <v>0</v>
      </c>
      <c r="G110" s="11">
        <f t="shared" ref="G110" si="4">E110*F110</f>
        <v>0</v>
      </c>
      <c r="I110" s="12"/>
    </row>
    <row r="111" spans="1:9" ht="20.25" customHeight="1">
      <c r="A111" s="25"/>
      <c r="B111" s="25"/>
      <c r="C111" s="9"/>
      <c r="D111" s="9"/>
      <c r="E111" s="10"/>
      <c r="F111" s="11"/>
      <c r="G111" s="11" t="s">
        <v>4</v>
      </c>
      <c r="I111" s="12"/>
    </row>
    <row r="112" spans="1:9" ht="18.75" customHeight="1">
      <c r="A112" s="25">
        <v>19</v>
      </c>
      <c r="B112" s="25" t="s">
        <v>97</v>
      </c>
      <c r="C112" s="9" t="s">
        <v>98</v>
      </c>
      <c r="D112" s="9" t="s">
        <v>53</v>
      </c>
      <c r="E112" s="10">
        <v>115.664</v>
      </c>
      <c r="F112" s="11">
        <v>0</v>
      </c>
      <c r="G112" s="11">
        <f t="shared" ref="G112" si="5">E112*F112</f>
        <v>0</v>
      </c>
      <c r="I112" s="12"/>
    </row>
    <row r="113" spans="1:9">
      <c r="A113" s="25"/>
      <c r="B113" s="25"/>
      <c r="C113" s="9"/>
      <c r="D113" s="9"/>
      <c r="E113" s="10" t="s">
        <v>4</v>
      </c>
      <c r="F113" s="11"/>
      <c r="G113" s="11" t="s">
        <v>4</v>
      </c>
      <c r="I113" s="12"/>
    </row>
    <row r="114" spans="1:9">
      <c r="A114" s="25">
        <v>20</v>
      </c>
      <c r="B114" s="25" t="s">
        <v>431</v>
      </c>
      <c r="C114" s="9" t="s">
        <v>99</v>
      </c>
      <c r="D114" s="9" t="s">
        <v>100</v>
      </c>
      <c r="E114" s="10">
        <v>1</v>
      </c>
      <c r="F114" s="11">
        <v>0</v>
      </c>
      <c r="G114" s="11">
        <f t="shared" ref="G114" si="6">E114*F114</f>
        <v>0</v>
      </c>
      <c r="I114" s="12"/>
    </row>
    <row r="115" spans="1:9">
      <c r="A115" s="25"/>
      <c r="B115" s="25"/>
      <c r="C115" s="9"/>
      <c r="D115" s="9"/>
      <c r="E115" s="10"/>
      <c r="F115" s="11"/>
      <c r="G115" s="11" t="s">
        <v>4</v>
      </c>
      <c r="I115" s="12"/>
    </row>
    <row r="116" spans="1:9">
      <c r="A116" s="25"/>
      <c r="B116" s="25"/>
      <c r="C116" s="14" t="s">
        <v>5</v>
      </c>
      <c r="D116" s="14"/>
      <c r="E116" s="15"/>
      <c r="F116" s="16"/>
      <c r="G116" s="16">
        <f>SUM(G91:G115)</f>
        <v>0</v>
      </c>
      <c r="I116" s="12"/>
    </row>
    <row r="117" spans="1:9">
      <c r="A117" s="25"/>
      <c r="B117" s="25"/>
      <c r="C117" s="17"/>
      <c r="D117" s="17"/>
      <c r="E117" s="95"/>
      <c r="F117" s="96"/>
      <c r="G117" s="96"/>
      <c r="I117" s="12"/>
    </row>
    <row r="118" spans="1:9">
      <c r="A118" s="25"/>
      <c r="B118" s="25"/>
      <c r="C118" s="9"/>
      <c r="D118" s="9"/>
      <c r="E118" s="10"/>
      <c r="F118" s="11"/>
      <c r="G118" s="11"/>
      <c r="I118" s="12"/>
    </row>
    <row r="119" spans="1:9">
      <c r="A119" s="25"/>
      <c r="B119" s="25"/>
      <c r="C119" s="78" t="s">
        <v>101</v>
      </c>
      <c r="D119" s="9"/>
      <c r="E119" s="10"/>
      <c r="F119" s="11"/>
      <c r="G119" s="11"/>
      <c r="I119" s="12"/>
    </row>
    <row r="120" spans="1:9">
      <c r="A120" s="25">
        <v>21</v>
      </c>
      <c r="B120" s="25">
        <v>611421321</v>
      </c>
      <c r="C120" s="17" t="s">
        <v>363</v>
      </c>
      <c r="D120" s="9" t="s">
        <v>52</v>
      </c>
      <c r="E120" s="10">
        <f>E124+E125+E126+E127+E128+E129+E132+E133+E136+E137</f>
        <v>229.82999999999998</v>
      </c>
      <c r="F120" s="131">
        <v>0</v>
      </c>
      <c r="G120" s="11">
        <f>E120*F120</f>
        <v>0</v>
      </c>
      <c r="I120" s="12"/>
    </row>
    <row r="121" spans="1:9">
      <c r="A121" s="25"/>
      <c r="B121" s="25"/>
      <c r="C121" s="17" t="s">
        <v>311</v>
      </c>
      <c r="D121" s="9"/>
      <c r="E121" s="10"/>
      <c r="F121" s="131" t="s">
        <v>327</v>
      </c>
      <c r="G121" s="11"/>
      <c r="I121" s="12"/>
    </row>
    <row r="122" spans="1:9">
      <c r="A122" s="25"/>
      <c r="B122" s="25"/>
      <c r="C122" s="17" t="s">
        <v>321</v>
      </c>
      <c r="D122" s="9"/>
      <c r="E122" s="10" t="s">
        <v>4</v>
      </c>
      <c r="F122" s="131"/>
      <c r="G122" s="11"/>
      <c r="I122" s="12"/>
    </row>
    <row r="123" spans="1:9">
      <c r="A123" s="130" t="s">
        <v>4</v>
      </c>
      <c r="B123" s="130" t="s">
        <v>393</v>
      </c>
      <c r="C123" s="17"/>
      <c r="D123" s="9"/>
      <c r="E123" s="10"/>
      <c r="F123" s="131"/>
      <c r="G123" s="11"/>
      <c r="I123" s="12"/>
    </row>
    <row r="124" spans="1:9">
      <c r="A124" s="130" t="s">
        <v>4</v>
      </c>
      <c r="B124" s="130" t="s">
        <v>387</v>
      </c>
      <c r="C124" s="101" t="s">
        <v>102</v>
      </c>
      <c r="D124" s="97"/>
      <c r="E124" s="103">
        <v>18.559999999999999</v>
      </c>
      <c r="F124" s="132"/>
      <c r="G124" s="100"/>
      <c r="I124" s="12"/>
    </row>
    <row r="125" spans="1:9">
      <c r="A125" s="130" t="s">
        <v>4</v>
      </c>
      <c r="B125" s="130" t="s">
        <v>380</v>
      </c>
      <c r="C125" s="101" t="s">
        <v>103</v>
      </c>
      <c r="D125" s="97"/>
      <c r="E125" s="103">
        <v>13.56</v>
      </c>
      <c r="F125" s="132"/>
      <c r="G125" s="100"/>
      <c r="I125" s="12"/>
    </row>
    <row r="126" spans="1:9">
      <c r="A126" s="130" t="s">
        <v>4</v>
      </c>
      <c r="B126" s="130" t="s">
        <v>381</v>
      </c>
      <c r="C126" s="101" t="s">
        <v>104</v>
      </c>
      <c r="D126" s="97"/>
      <c r="E126" s="103">
        <v>42.63</v>
      </c>
      <c r="F126" s="132"/>
      <c r="G126" s="100"/>
      <c r="I126" s="12"/>
    </row>
    <row r="127" spans="1:9">
      <c r="A127" s="130" t="s">
        <v>4</v>
      </c>
      <c r="B127" s="130" t="s">
        <v>382</v>
      </c>
      <c r="C127" s="101" t="s">
        <v>105</v>
      </c>
      <c r="D127" s="97"/>
      <c r="E127" s="103">
        <v>15.81</v>
      </c>
      <c r="F127" s="132"/>
      <c r="G127" s="100" t="s">
        <v>4</v>
      </c>
      <c r="I127" s="12"/>
    </row>
    <row r="128" spans="1:9">
      <c r="A128" s="130" t="s">
        <v>4</v>
      </c>
      <c r="B128" s="130" t="s">
        <v>383</v>
      </c>
      <c r="C128" s="101" t="s">
        <v>384</v>
      </c>
      <c r="D128" s="97"/>
      <c r="E128" s="103">
        <v>15.22</v>
      </c>
      <c r="F128" s="132"/>
      <c r="G128" s="100"/>
      <c r="I128" s="12"/>
    </row>
    <row r="129" spans="1:9">
      <c r="A129" s="130" t="s">
        <v>4</v>
      </c>
      <c r="B129" s="130" t="s">
        <v>385</v>
      </c>
      <c r="C129" s="147">
        <v>23468</v>
      </c>
      <c r="D129" s="97"/>
      <c r="E129" s="103">
        <v>4.6399999999999997</v>
      </c>
      <c r="F129" s="132"/>
      <c r="G129" s="100"/>
      <c r="I129" s="12"/>
    </row>
    <row r="130" spans="1:9">
      <c r="A130" s="130" t="s">
        <v>4</v>
      </c>
      <c r="B130" s="130"/>
      <c r="C130" s="147"/>
      <c r="D130" s="97"/>
      <c r="E130" s="103"/>
      <c r="F130" s="132"/>
      <c r="G130" s="100"/>
      <c r="I130" s="12"/>
    </row>
    <row r="131" spans="1:9">
      <c r="A131" s="130" t="s">
        <v>4</v>
      </c>
      <c r="B131" s="130" t="s">
        <v>386</v>
      </c>
      <c r="C131" s="147"/>
      <c r="D131" s="97"/>
      <c r="E131" s="103"/>
      <c r="F131" s="132"/>
      <c r="G131" s="100"/>
      <c r="I131" s="12"/>
    </row>
    <row r="132" spans="1:9">
      <c r="A132" s="130" t="s">
        <v>4</v>
      </c>
      <c r="B132" s="130" t="s">
        <v>388</v>
      </c>
      <c r="C132" s="101" t="s">
        <v>106</v>
      </c>
      <c r="D132" s="97"/>
      <c r="E132" s="103">
        <v>41.58</v>
      </c>
      <c r="F132" s="132"/>
      <c r="G132" s="100" t="s">
        <v>4</v>
      </c>
      <c r="I132" s="12"/>
    </row>
    <row r="133" spans="1:9">
      <c r="A133" s="130" t="s">
        <v>4</v>
      </c>
      <c r="B133" s="130" t="s">
        <v>389</v>
      </c>
      <c r="C133" s="101" t="s">
        <v>107</v>
      </c>
      <c r="D133" s="97"/>
      <c r="E133" s="103">
        <v>17.64</v>
      </c>
      <c r="F133" s="132"/>
      <c r="G133" s="100" t="s">
        <v>4</v>
      </c>
      <c r="I133" s="12"/>
    </row>
    <row r="134" spans="1:9">
      <c r="A134" s="130" t="s">
        <v>4</v>
      </c>
      <c r="B134" s="130"/>
      <c r="C134" s="101"/>
      <c r="D134" s="97"/>
      <c r="E134" s="103"/>
      <c r="F134" s="132"/>
      <c r="G134" s="100"/>
      <c r="I134" s="12"/>
    </row>
    <row r="135" spans="1:9">
      <c r="A135" s="130" t="s">
        <v>4</v>
      </c>
      <c r="B135" s="130" t="s">
        <v>390</v>
      </c>
      <c r="C135" s="101"/>
      <c r="D135" s="97"/>
      <c r="E135" s="103"/>
      <c r="F135" s="132"/>
      <c r="G135" s="100"/>
      <c r="I135" s="12"/>
    </row>
    <row r="136" spans="1:9">
      <c r="A136" s="130" t="s">
        <v>340</v>
      </c>
      <c r="B136" s="130" t="s">
        <v>391</v>
      </c>
      <c r="C136" s="101" t="s">
        <v>108</v>
      </c>
      <c r="D136" s="97"/>
      <c r="E136" s="103">
        <v>42.3</v>
      </c>
      <c r="F136" s="132"/>
      <c r="G136" s="100"/>
      <c r="I136" s="12"/>
    </row>
    <row r="137" spans="1:9">
      <c r="A137" s="130" t="s">
        <v>4</v>
      </c>
      <c r="B137" s="130" t="s">
        <v>392</v>
      </c>
      <c r="C137" s="101" t="s">
        <v>109</v>
      </c>
      <c r="D137" s="97"/>
      <c r="E137" s="103">
        <v>17.89</v>
      </c>
      <c r="F137" s="132"/>
      <c r="G137" s="100"/>
      <c r="I137" s="12"/>
    </row>
    <row r="138" spans="1:9">
      <c r="A138" s="25"/>
      <c r="B138" s="25"/>
      <c r="C138" s="98"/>
      <c r="D138" s="9"/>
      <c r="E138" s="10" t="s">
        <v>4</v>
      </c>
      <c r="F138" s="131"/>
      <c r="G138" s="11"/>
      <c r="I138" s="12"/>
    </row>
    <row r="139" spans="1:9">
      <c r="A139" s="25">
        <v>22</v>
      </c>
      <c r="B139" s="25" t="s">
        <v>361</v>
      </c>
      <c r="C139" s="17" t="s">
        <v>362</v>
      </c>
      <c r="D139" s="9" t="s">
        <v>52</v>
      </c>
      <c r="E139" s="10">
        <f>E143+E144+E145+E146+E147+E148+E149+E150+E151+E152+E153+E154+E155+E156+E157+E158+E159+E161+E162+E163+E164+E165+E166+E167+E168+E169+E170+E171+E172+E173+E174+E175+E176+E177+E178+E179+E180+E181+E182+E185+E186+E187+E188+E189+E190+E191+E192+E193+E194+E196+E195+E197+E198+E199+E200+E201+E202+E203+E204+E205+E206+E207+E208+E211+E212+E213+E214+E215+E216+E217+E218+E219+E220+E221+E222+E223+E224+E225+E226+E227+E228+E229+E230+E231+E232+E233+E234+E235+E236+E239+E240</f>
        <v>1948.0249999999996</v>
      </c>
      <c r="F139" s="131">
        <v>0</v>
      </c>
      <c r="G139" s="11">
        <f>E139*F139</f>
        <v>0</v>
      </c>
      <c r="I139" s="12"/>
    </row>
    <row r="140" spans="1:9">
      <c r="A140" s="25"/>
      <c r="B140" s="25"/>
      <c r="C140" s="17" t="s">
        <v>311</v>
      </c>
      <c r="D140" s="9"/>
      <c r="E140" s="10"/>
      <c r="F140" s="131"/>
      <c r="G140" s="11"/>
      <c r="I140" s="12"/>
    </row>
    <row r="141" spans="1:9">
      <c r="A141" s="25"/>
      <c r="B141" s="25"/>
      <c r="C141" s="17" t="s">
        <v>313</v>
      </c>
      <c r="D141" s="9"/>
      <c r="E141" s="10"/>
      <c r="F141" s="131"/>
      <c r="G141" s="11"/>
      <c r="I141" s="12"/>
    </row>
    <row r="142" spans="1:9">
      <c r="A142" s="130" t="s">
        <v>4</v>
      </c>
      <c r="B142" s="130" t="s">
        <v>398</v>
      </c>
      <c r="C142" s="17"/>
      <c r="D142" s="9"/>
      <c r="E142" s="10"/>
      <c r="F142" s="131"/>
      <c r="G142" s="11"/>
      <c r="I142" s="12"/>
    </row>
    <row r="143" spans="1:9">
      <c r="A143" s="130" t="s">
        <v>4</v>
      </c>
      <c r="B143" s="130" t="s">
        <v>399</v>
      </c>
      <c r="C143" s="101" t="s">
        <v>110</v>
      </c>
      <c r="D143" s="97"/>
      <c r="E143" s="106">
        <v>32.39</v>
      </c>
      <c r="F143" s="132"/>
      <c r="G143" s="100"/>
      <c r="I143" s="12"/>
    </row>
    <row r="144" spans="1:9">
      <c r="A144" s="130" t="s">
        <v>4</v>
      </c>
      <c r="B144" s="130"/>
      <c r="C144" s="101" t="s">
        <v>111</v>
      </c>
      <c r="D144" s="97"/>
      <c r="E144" s="106">
        <v>28.792000000000002</v>
      </c>
      <c r="F144" s="132"/>
      <c r="G144" s="100"/>
      <c r="I144" s="12"/>
    </row>
    <row r="145" spans="1:9">
      <c r="A145" s="130" t="s">
        <v>4</v>
      </c>
      <c r="B145" s="130"/>
      <c r="C145" s="101" t="s">
        <v>112</v>
      </c>
      <c r="D145" s="97"/>
      <c r="E145" s="106">
        <v>18.521999999999998</v>
      </c>
      <c r="F145" s="132"/>
      <c r="G145" s="100"/>
      <c r="I145" s="12"/>
    </row>
    <row r="146" spans="1:9">
      <c r="A146" s="130"/>
      <c r="B146" s="130"/>
      <c r="C146" s="101" t="s">
        <v>113</v>
      </c>
      <c r="D146" s="97"/>
      <c r="E146" s="106">
        <v>5.04</v>
      </c>
      <c r="F146" s="132"/>
      <c r="G146" s="100"/>
      <c r="I146" s="12"/>
    </row>
    <row r="147" spans="1:9">
      <c r="A147" s="130" t="s">
        <v>4</v>
      </c>
      <c r="B147" s="130"/>
      <c r="C147" s="101" t="s">
        <v>114</v>
      </c>
      <c r="D147" s="97"/>
      <c r="E147" s="106">
        <v>-14.287000000000001</v>
      </c>
      <c r="F147" s="132"/>
      <c r="G147" s="100"/>
      <c r="I147" s="12"/>
    </row>
    <row r="148" spans="1:9">
      <c r="A148" s="130" t="s">
        <v>340</v>
      </c>
      <c r="B148" s="130" t="s">
        <v>380</v>
      </c>
      <c r="C148" s="101" t="s">
        <v>115</v>
      </c>
      <c r="D148" s="97"/>
      <c r="E148" s="106">
        <v>72.406000000000006</v>
      </c>
      <c r="F148" s="132"/>
      <c r="G148" s="100"/>
      <c r="I148" s="12"/>
    </row>
    <row r="149" spans="1:9">
      <c r="A149" s="130"/>
      <c r="B149" s="130"/>
      <c r="C149" s="101" t="s">
        <v>116</v>
      </c>
      <c r="D149" s="97"/>
      <c r="E149" s="106">
        <v>2.46</v>
      </c>
      <c r="F149" s="132"/>
      <c r="G149" s="100"/>
      <c r="I149" s="12"/>
    </row>
    <row r="150" spans="1:9">
      <c r="A150" s="130"/>
      <c r="B150" s="130"/>
      <c r="C150" s="101" t="s">
        <v>117</v>
      </c>
      <c r="D150" s="97"/>
      <c r="E150" s="106">
        <v>-9.3000000000000007</v>
      </c>
      <c r="F150" s="132"/>
      <c r="G150" s="100"/>
      <c r="I150" s="12"/>
    </row>
    <row r="151" spans="1:9">
      <c r="A151" s="130" t="s">
        <v>4</v>
      </c>
      <c r="B151" s="130" t="s">
        <v>400</v>
      </c>
      <c r="C151" s="101" t="s">
        <v>118</v>
      </c>
      <c r="D151" s="97"/>
      <c r="E151" s="106">
        <v>123.041</v>
      </c>
      <c r="F151" s="132"/>
      <c r="G151" s="100"/>
      <c r="I151" s="12"/>
    </row>
    <row r="152" spans="1:9">
      <c r="A152" s="130"/>
      <c r="B152" s="130"/>
      <c r="C152" s="101" t="s">
        <v>119</v>
      </c>
      <c r="D152" s="97"/>
      <c r="E152" s="106">
        <v>8.0399999999999991</v>
      </c>
      <c r="F152" s="132"/>
      <c r="G152" s="100"/>
      <c r="I152" s="12"/>
    </row>
    <row r="153" spans="1:9">
      <c r="A153" s="130"/>
      <c r="B153" s="130"/>
      <c r="C153" s="101" t="s">
        <v>120</v>
      </c>
      <c r="D153" s="97"/>
      <c r="E153" s="106">
        <v>-17.073</v>
      </c>
      <c r="F153" s="132"/>
      <c r="G153" s="100"/>
      <c r="I153" s="12"/>
    </row>
    <row r="154" spans="1:9">
      <c r="A154" s="130" t="s">
        <v>4</v>
      </c>
      <c r="B154" s="130" t="s">
        <v>381</v>
      </c>
      <c r="C154" s="101" t="s">
        <v>121</v>
      </c>
      <c r="D154" s="97"/>
      <c r="E154" s="106">
        <v>129.76</v>
      </c>
      <c r="F154" s="132"/>
      <c r="G154" s="100"/>
      <c r="I154" s="12"/>
    </row>
    <row r="155" spans="1:9">
      <c r="A155" s="130"/>
      <c r="B155" s="130"/>
      <c r="C155" s="101" t="s">
        <v>122</v>
      </c>
      <c r="D155" s="97"/>
      <c r="E155" s="106">
        <v>16.25</v>
      </c>
      <c r="F155" s="132"/>
      <c r="G155" s="100"/>
      <c r="I155" s="12"/>
    </row>
    <row r="156" spans="1:9">
      <c r="A156" s="130"/>
      <c r="B156" s="130"/>
      <c r="C156" s="101" t="s">
        <v>123</v>
      </c>
      <c r="D156" s="97"/>
      <c r="E156" s="106">
        <v>1.8149999999999999</v>
      </c>
      <c r="F156" s="132"/>
      <c r="G156" s="100"/>
      <c r="I156" s="12"/>
    </row>
    <row r="157" spans="1:9">
      <c r="A157" s="130"/>
      <c r="B157" s="130"/>
      <c r="C157" s="101" t="s">
        <v>124</v>
      </c>
      <c r="D157" s="97"/>
      <c r="E157" s="106">
        <v>4.37</v>
      </c>
      <c r="F157" s="132"/>
      <c r="G157" s="100"/>
      <c r="I157" s="12"/>
    </row>
    <row r="158" spans="1:9">
      <c r="A158" s="130"/>
      <c r="B158" s="130"/>
      <c r="C158" s="101" t="s">
        <v>125</v>
      </c>
      <c r="D158" s="97"/>
      <c r="E158" s="106">
        <v>-18.657</v>
      </c>
      <c r="F158" s="132"/>
      <c r="G158" s="100"/>
      <c r="I158" s="12"/>
    </row>
    <row r="159" spans="1:9">
      <c r="A159" s="130"/>
      <c r="B159" s="130"/>
      <c r="C159" s="101" t="s">
        <v>126</v>
      </c>
      <c r="D159" s="97"/>
      <c r="E159" s="106">
        <v>-21</v>
      </c>
      <c r="F159" s="132"/>
      <c r="G159" s="100"/>
      <c r="I159" s="12"/>
    </row>
    <row r="160" spans="1:9">
      <c r="A160" s="130"/>
      <c r="B160" s="130"/>
      <c r="C160" s="101"/>
      <c r="D160" s="97"/>
      <c r="E160" s="106"/>
      <c r="F160" s="132"/>
      <c r="G160" s="100"/>
      <c r="I160" s="12"/>
    </row>
    <row r="161" spans="1:9">
      <c r="A161" s="130" t="s">
        <v>4</v>
      </c>
      <c r="B161" s="130" t="s">
        <v>401</v>
      </c>
      <c r="C161" s="101" t="s">
        <v>127</v>
      </c>
      <c r="D161" s="97"/>
      <c r="E161" s="106">
        <v>220.03899999999999</v>
      </c>
      <c r="F161" s="132"/>
      <c r="G161" s="100"/>
      <c r="I161" s="12"/>
    </row>
    <row r="162" spans="1:9">
      <c r="A162" s="130" t="s">
        <v>4</v>
      </c>
      <c r="B162" s="130" t="s">
        <v>402</v>
      </c>
      <c r="C162" s="101" t="s">
        <v>128</v>
      </c>
      <c r="D162" s="97"/>
      <c r="E162" s="106">
        <v>64.78</v>
      </c>
      <c r="F162" s="132"/>
      <c r="G162" s="100"/>
      <c r="I162" s="12"/>
    </row>
    <row r="163" spans="1:9">
      <c r="A163" s="130"/>
      <c r="B163" s="130"/>
      <c r="C163" s="101" t="s">
        <v>129</v>
      </c>
      <c r="D163" s="97"/>
      <c r="E163" s="106">
        <v>1.3140000000000001</v>
      </c>
      <c r="F163" s="132"/>
      <c r="G163" s="100"/>
      <c r="I163" s="12"/>
    </row>
    <row r="164" spans="1:9">
      <c r="A164" s="130"/>
      <c r="B164" s="130"/>
      <c r="C164" s="101" t="s">
        <v>130</v>
      </c>
      <c r="D164" s="97"/>
      <c r="E164" s="106">
        <v>-5.3920000000000003</v>
      </c>
      <c r="F164" s="132"/>
      <c r="G164" s="100"/>
      <c r="I164" s="12"/>
    </row>
    <row r="165" spans="1:9">
      <c r="A165" s="130" t="s">
        <v>4</v>
      </c>
      <c r="B165" s="130" t="s">
        <v>403</v>
      </c>
      <c r="C165" s="101" t="s">
        <v>131</v>
      </c>
      <c r="D165" s="97"/>
      <c r="E165" s="106">
        <v>74.701999999999998</v>
      </c>
      <c r="F165" s="132"/>
      <c r="G165" s="100"/>
      <c r="I165" s="12"/>
    </row>
    <row r="166" spans="1:9">
      <c r="A166" s="130" t="s">
        <v>4</v>
      </c>
      <c r="B166" s="130"/>
      <c r="C166" s="101" t="s">
        <v>132</v>
      </c>
      <c r="D166" s="97"/>
      <c r="E166" s="106">
        <v>2.0099999999999998</v>
      </c>
      <c r="F166" s="132"/>
      <c r="G166" s="100"/>
      <c r="I166" s="12"/>
    </row>
    <row r="167" spans="1:9">
      <c r="A167" s="130"/>
      <c r="B167" s="130"/>
      <c r="C167" s="101" t="s">
        <v>133</v>
      </c>
      <c r="D167" s="97"/>
      <c r="E167" s="106">
        <v>-6.8680000000000003</v>
      </c>
      <c r="F167" s="132"/>
      <c r="G167" s="100"/>
      <c r="I167" s="12"/>
    </row>
    <row r="168" spans="1:9">
      <c r="A168" s="130" t="s">
        <v>4</v>
      </c>
      <c r="B168" s="130" t="s">
        <v>404</v>
      </c>
      <c r="C168" s="101" t="s">
        <v>134</v>
      </c>
      <c r="D168" s="97"/>
      <c r="E168" s="106">
        <v>120.745</v>
      </c>
      <c r="F168" s="132"/>
      <c r="G168" s="100"/>
      <c r="I168" s="12"/>
    </row>
    <row r="169" spans="1:9">
      <c r="A169" s="130"/>
      <c r="B169" s="130"/>
      <c r="C169" s="101" t="s">
        <v>135</v>
      </c>
      <c r="D169" s="97"/>
      <c r="E169" s="106">
        <v>6.03</v>
      </c>
      <c r="F169" s="132"/>
      <c r="G169" s="100"/>
      <c r="I169" s="12"/>
    </row>
    <row r="170" spans="1:9">
      <c r="A170" s="130"/>
      <c r="B170" s="130"/>
      <c r="C170" s="101" t="s">
        <v>136</v>
      </c>
      <c r="D170" s="97"/>
      <c r="E170" s="106">
        <v>-14.823</v>
      </c>
      <c r="F170" s="132"/>
      <c r="G170" s="100"/>
      <c r="I170" s="12"/>
    </row>
    <row r="171" spans="1:9">
      <c r="A171" s="130" t="s">
        <v>4</v>
      </c>
      <c r="B171" s="130" t="s">
        <v>405</v>
      </c>
      <c r="C171" s="101" t="s">
        <v>137</v>
      </c>
      <c r="D171" s="97"/>
      <c r="E171" s="106">
        <v>9.4920000000000009</v>
      </c>
      <c r="F171" s="132"/>
      <c r="G171" s="100"/>
      <c r="I171" s="12"/>
    </row>
    <row r="172" spans="1:9">
      <c r="A172" s="130" t="s">
        <v>4</v>
      </c>
      <c r="B172" s="130" t="s">
        <v>406</v>
      </c>
      <c r="C172" s="101" t="s">
        <v>138</v>
      </c>
      <c r="D172" s="97"/>
      <c r="E172" s="106">
        <v>10.657999999999999</v>
      </c>
      <c r="F172" s="132"/>
      <c r="G172" s="100"/>
      <c r="I172" s="12"/>
    </row>
    <row r="173" spans="1:9">
      <c r="A173" s="130"/>
      <c r="B173" s="130"/>
      <c r="C173" s="101" t="s">
        <v>139</v>
      </c>
      <c r="D173" s="97"/>
      <c r="E173" s="106">
        <v>2.16</v>
      </c>
      <c r="F173" s="132"/>
      <c r="G173" s="100"/>
      <c r="I173" s="12"/>
    </row>
    <row r="174" spans="1:9">
      <c r="A174" s="130"/>
      <c r="B174" s="130"/>
      <c r="C174" s="101" t="s">
        <v>140</v>
      </c>
      <c r="D174" s="97"/>
      <c r="E174" s="106">
        <v>-2.7</v>
      </c>
      <c r="F174" s="132"/>
      <c r="G174" s="100"/>
      <c r="I174" s="12"/>
    </row>
    <row r="175" spans="1:9">
      <c r="A175" s="130" t="s">
        <v>4</v>
      </c>
      <c r="B175" s="130" t="s">
        <v>407</v>
      </c>
      <c r="C175" s="101" t="s">
        <v>141</v>
      </c>
      <c r="D175" s="97"/>
      <c r="E175" s="106">
        <v>14.175000000000001</v>
      </c>
      <c r="F175" s="132"/>
      <c r="G175" s="100"/>
      <c r="I175" s="12"/>
    </row>
    <row r="176" spans="1:9">
      <c r="A176" s="130"/>
      <c r="B176" s="130"/>
      <c r="C176" s="101" t="s">
        <v>142</v>
      </c>
      <c r="D176" s="97"/>
      <c r="E176" s="106">
        <v>1.155</v>
      </c>
      <c r="F176" s="132"/>
      <c r="G176" s="100"/>
      <c r="I176" s="12"/>
    </row>
    <row r="177" spans="1:9">
      <c r="A177" s="130"/>
      <c r="B177" s="130"/>
      <c r="C177" s="101" t="s">
        <v>143</v>
      </c>
      <c r="D177" s="97"/>
      <c r="E177" s="106">
        <v>-1.5529999999999999</v>
      </c>
      <c r="F177" s="132"/>
      <c r="G177" s="100"/>
      <c r="I177" s="12"/>
    </row>
    <row r="178" spans="1:9">
      <c r="A178" s="130" t="s">
        <v>4</v>
      </c>
      <c r="B178" s="130" t="s">
        <v>408</v>
      </c>
      <c r="C178" s="101" t="s">
        <v>144</v>
      </c>
      <c r="D178" s="97"/>
      <c r="E178" s="106">
        <v>23.308</v>
      </c>
      <c r="F178" s="132"/>
      <c r="G178" s="100"/>
      <c r="I178" s="12"/>
    </row>
    <row r="179" spans="1:9">
      <c r="A179" s="130"/>
      <c r="B179" s="130"/>
      <c r="C179" s="101" t="s">
        <v>145</v>
      </c>
      <c r="D179" s="97"/>
      <c r="E179" s="106">
        <v>2.16</v>
      </c>
      <c r="F179" s="132"/>
      <c r="G179" s="100"/>
      <c r="I179" s="12"/>
    </row>
    <row r="180" spans="1:9">
      <c r="A180" s="130"/>
      <c r="B180" s="130"/>
      <c r="C180" s="101" t="s">
        <v>146</v>
      </c>
      <c r="D180" s="97"/>
      <c r="E180" s="106">
        <v>-2.4300000000000002</v>
      </c>
      <c r="F180" s="132"/>
      <c r="G180" s="100"/>
      <c r="I180" s="12"/>
    </row>
    <row r="181" spans="1:9">
      <c r="A181" s="130" t="s">
        <v>4</v>
      </c>
      <c r="B181" s="130" t="s">
        <v>409</v>
      </c>
      <c r="C181" s="101" t="s">
        <v>147</v>
      </c>
      <c r="D181" s="97"/>
      <c r="E181" s="106">
        <v>32.97</v>
      </c>
      <c r="F181" s="132"/>
      <c r="G181" s="100"/>
      <c r="I181" s="12"/>
    </row>
    <row r="182" spans="1:9">
      <c r="A182" s="130"/>
      <c r="B182" s="130"/>
      <c r="C182" s="101" t="s">
        <v>148</v>
      </c>
      <c r="D182" s="97"/>
      <c r="E182" s="106">
        <v>0.89100000000000001</v>
      </c>
      <c r="F182" s="132"/>
      <c r="G182" s="100"/>
      <c r="I182" s="12"/>
    </row>
    <row r="183" spans="1:9">
      <c r="A183" s="130"/>
      <c r="B183" s="130"/>
      <c r="C183" s="101"/>
      <c r="D183" s="97"/>
      <c r="E183" s="106"/>
      <c r="F183" s="132"/>
      <c r="G183" s="100"/>
      <c r="I183" s="12"/>
    </row>
    <row r="184" spans="1:9">
      <c r="A184" s="130" t="s">
        <v>4</v>
      </c>
      <c r="B184" s="130" t="s">
        <v>410</v>
      </c>
      <c r="C184" s="101"/>
      <c r="D184" s="97"/>
      <c r="E184" s="106"/>
      <c r="F184" s="132"/>
      <c r="G184" s="100"/>
      <c r="I184" s="12"/>
    </row>
    <row r="185" spans="1:9">
      <c r="A185" s="130" t="s">
        <v>4</v>
      </c>
      <c r="B185" s="130" t="s">
        <v>411</v>
      </c>
      <c r="C185" s="101" t="s">
        <v>149</v>
      </c>
      <c r="D185" s="97"/>
      <c r="E185" s="106">
        <v>93.233999999999995</v>
      </c>
      <c r="F185" s="132"/>
      <c r="G185" s="100"/>
      <c r="I185" s="12"/>
    </row>
    <row r="186" spans="1:9">
      <c r="A186" s="130"/>
      <c r="B186" s="130"/>
      <c r="C186" s="101" t="s">
        <v>135</v>
      </c>
      <c r="D186" s="97"/>
      <c r="E186" s="106">
        <v>6.03</v>
      </c>
      <c r="F186" s="132"/>
      <c r="G186" s="100"/>
      <c r="I186" s="12"/>
    </row>
    <row r="187" spans="1:9">
      <c r="A187" s="130"/>
      <c r="B187" s="130"/>
      <c r="C187" s="101" t="s">
        <v>150</v>
      </c>
      <c r="D187" s="97"/>
      <c r="E187" s="106">
        <v>-14.561</v>
      </c>
      <c r="F187" s="132"/>
      <c r="G187" s="100"/>
      <c r="I187" s="12"/>
    </row>
    <row r="188" spans="1:9">
      <c r="A188" s="130" t="s">
        <v>4</v>
      </c>
      <c r="B188" s="130" t="s">
        <v>412</v>
      </c>
      <c r="C188" s="101" t="s">
        <v>151</v>
      </c>
      <c r="D188" s="97"/>
      <c r="E188" s="106">
        <v>89.92</v>
      </c>
      <c r="F188" s="132"/>
      <c r="G188" s="100"/>
      <c r="I188" s="12"/>
    </row>
    <row r="189" spans="1:9">
      <c r="A189" s="130"/>
      <c r="B189" s="130"/>
      <c r="C189" s="101" t="s">
        <v>135</v>
      </c>
      <c r="D189" s="97"/>
      <c r="E189" s="106">
        <v>6.03</v>
      </c>
      <c r="F189" s="132"/>
      <c r="G189" s="100"/>
      <c r="I189" s="12"/>
    </row>
    <row r="190" spans="1:9">
      <c r="A190" s="130"/>
      <c r="B190" s="130"/>
      <c r="C190" s="101" t="s">
        <v>152</v>
      </c>
      <c r="D190" s="97"/>
      <c r="E190" s="106">
        <v>-14.201000000000001</v>
      </c>
      <c r="F190" s="132"/>
      <c r="G190" s="100"/>
      <c r="I190" s="12"/>
    </row>
    <row r="191" spans="1:9">
      <c r="A191" s="130" t="s">
        <v>4</v>
      </c>
      <c r="B191" s="130" t="s">
        <v>413</v>
      </c>
      <c r="C191" s="101" t="s">
        <v>153</v>
      </c>
      <c r="D191" s="97"/>
      <c r="E191" s="106">
        <v>123</v>
      </c>
      <c r="F191" s="132"/>
      <c r="G191" s="100"/>
      <c r="I191" s="12"/>
    </row>
    <row r="192" spans="1:9">
      <c r="A192" s="130"/>
      <c r="B192" s="130"/>
      <c r="C192" s="101" t="s">
        <v>135</v>
      </c>
      <c r="D192" s="97"/>
      <c r="E192" s="106">
        <v>6.03</v>
      </c>
      <c r="F192" s="132"/>
      <c r="G192" s="100"/>
      <c r="I192" s="12"/>
    </row>
    <row r="193" spans="1:9">
      <c r="A193" s="130" t="s">
        <v>4</v>
      </c>
      <c r="B193" s="130" t="s">
        <v>388</v>
      </c>
      <c r="C193" s="101" t="s">
        <v>154</v>
      </c>
      <c r="D193" s="97"/>
      <c r="E193" s="106">
        <v>142.376</v>
      </c>
      <c r="F193" s="132"/>
      <c r="G193" s="100"/>
      <c r="I193" s="12"/>
    </row>
    <row r="194" spans="1:9">
      <c r="A194" s="130"/>
      <c r="B194" s="130"/>
      <c r="C194" s="101" t="s">
        <v>155</v>
      </c>
      <c r="D194" s="97"/>
      <c r="E194" s="106">
        <v>1.7549999999999999</v>
      </c>
      <c r="F194" s="132"/>
      <c r="G194" s="100"/>
      <c r="I194" s="12"/>
    </row>
    <row r="195" spans="1:9">
      <c r="A195" s="130"/>
      <c r="B195" s="130"/>
      <c r="C195" s="101" t="s">
        <v>123</v>
      </c>
      <c r="D195" s="97"/>
      <c r="E195" s="106">
        <v>1.8149999999999999</v>
      </c>
      <c r="F195" s="132"/>
      <c r="G195" s="100"/>
      <c r="I195" s="12"/>
    </row>
    <row r="196" spans="1:9">
      <c r="A196" s="130"/>
      <c r="B196" s="130"/>
      <c r="C196" s="101" t="s">
        <v>156</v>
      </c>
      <c r="D196" s="97"/>
      <c r="E196" s="106">
        <v>7.9080000000000004</v>
      </c>
      <c r="F196" s="132"/>
      <c r="G196" s="100"/>
      <c r="I196" s="12"/>
    </row>
    <row r="197" spans="1:9">
      <c r="A197" s="130"/>
      <c r="B197" s="130"/>
      <c r="C197" s="101" t="s">
        <v>157</v>
      </c>
      <c r="D197" s="97"/>
      <c r="E197" s="106">
        <v>-22.14</v>
      </c>
      <c r="F197" s="132"/>
      <c r="G197" s="100"/>
      <c r="I197" s="12"/>
    </row>
    <row r="198" spans="1:9">
      <c r="A198" s="130"/>
      <c r="B198" s="130"/>
      <c r="C198" s="101" t="s">
        <v>158</v>
      </c>
      <c r="D198" s="97"/>
      <c r="E198" s="106">
        <v>-10.638</v>
      </c>
      <c r="F198" s="132"/>
      <c r="G198" s="100"/>
      <c r="I198" s="12"/>
    </row>
    <row r="199" spans="1:9">
      <c r="A199" s="130"/>
      <c r="B199" s="130"/>
      <c r="C199" s="101" t="s">
        <v>159</v>
      </c>
      <c r="D199" s="97"/>
      <c r="E199" s="106">
        <v>-2.8180000000000001</v>
      </c>
      <c r="F199" s="132"/>
      <c r="G199" s="100"/>
      <c r="I199" s="12"/>
    </row>
    <row r="200" spans="1:9">
      <c r="A200" s="130" t="s">
        <v>4</v>
      </c>
      <c r="B200" s="130" t="s">
        <v>414</v>
      </c>
      <c r="C200" s="101" t="s">
        <v>160</v>
      </c>
      <c r="D200" s="97"/>
      <c r="E200" s="106">
        <v>68.88</v>
      </c>
      <c r="F200" s="132"/>
      <c r="G200" s="100"/>
      <c r="I200" s="12"/>
    </row>
    <row r="201" spans="1:9">
      <c r="A201" s="130"/>
      <c r="B201" s="130"/>
      <c r="C201" s="101" t="s">
        <v>161</v>
      </c>
      <c r="D201" s="97"/>
      <c r="E201" s="106">
        <v>1.208</v>
      </c>
      <c r="F201" s="132"/>
      <c r="G201" s="100"/>
      <c r="I201" s="12"/>
    </row>
    <row r="202" spans="1:9">
      <c r="A202" s="130"/>
      <c r="B202" s="130"/>
      <c r="C202" s="101" t="s">
        <v>162</v>
      </c>
      <c r="D202" s="97"/>
      <c r="E202" s="106">
        <v>-5.851</v>
      </c>
      <c r="F202" s="132"/>
      <c r="G202" s="100"/>
      <c r="I202" s="12"/>
    </row>
    <row r="203" spans="1:9">
      <c r="A203" s="130" t="s">
        <v>4</v>
      </c>
      <c r="B203" s="130" t="s">
        <v>415</v>
      </c>
      <c r="C203" s="101" t="s">
        <v>163</v>
      </c>
      <c r="D203" s="97"/>
      <c r="E203" s="106">
        <v>34.86</v>
      </c>
      <c r="F203" s="132"/>
      <c r="G203" s="100"/>
      <c r="I203" s="12"/>
    </row>
    <row r="204" spans="1:9">
      <c r="A204" s="130"/>
      <c r="B204" s="130"/>
      <c r="C204" s="101" t="s">
        <v>164</v>
      </c>
      <c r="D204" s="97"/>
      <c r="E204" s="106">
        <v>3.2850000000000001</v>
      </c>
      <c r="F204" s="132"/>
      <c r="G204" s="100"/>
      <c r="I204" s="12"/>
    </row>
    <row r="205" spans="1:9">
      <c r="A205" s="130"/>
      <c r="B205" s="130"/>
      <c r="C205" s="101" t="s">
        <v>165</v>
      </c>
      <c r="D205" s="97"/>
      <c r="E205" s="106">
        <v>-3.9830000000000001</v>
      </c>
      <c r="F205" s="132"/>
      <c r="G205" s="100"/>
      <c r="I205" s="12"/>
    </row>
    <row r="206" spans="1:9">
      <c r="A206" s="130" t="s">
        <v>4</v>
      </c>
      <c r="B206" s="130" t="s">
        <v>416</v>
      </c>
      <c r="C206" s="101" t="s">
        <v>166</v>
      </c>
      <c r="D206" s="97"/>
      <c r="E206" s="106">
        <v>23.308</v>
      </c>
      <c r="F206" s="132"/>
      <c r="G206" s="100"/>
      <c r="I206" s="12"/>
    </row>
    <row r="207" spans="1:9">
      <c r="A207" s="130"/>
      <c r="B207" s="130"/>
      <c r="C207" s="101" t="s">
        <v>145</v>
      </c>
      <c r="D207" s="97"/>
      <c r="E207" s="106">
        <v>2.16</v>
      </c>
      <c r="F207" s="132"/>
      <c r="G207" s="100"/>
      <c r="I207" s="12"/>
    </row>
    <row r="208" spans="1:9">
      <c r="A208" s="130"/>
      <c r="B208" s="130"/>
      <c r="C208" s="101" t="s">
        <v>167</v>
      </c>
      <c r="D208" s="97"/>
      <c r="E208" s="106">
        <v>-2.4300000000000002</v>
      </c>
      <c r="F208" s="132"/>
      <c r="G208" s="100"/>
      <c r="I208" s="12"/>
    </row>
    <row r="209" spans="1:9">
      <c r="A209" s="130"/>
      <c r="B209" s="130"/>
      <c r="C209" s="101"/>
      <c r="D209" s="97"/>
      <c r="E209" s="106"/>
      <c r="F209" s="132"/>
      <c r="G209" s="100"/>
      <c r="I209" s="12"/>
    </row>
    <row r="210" spans="1:9">
      <c r="A210" s="130" t="s">
        <v>4</v>
      </c>
      <c r="B210" s="130" t="s">
        <v>417</v>
      </c>
      <c r="C210" s="101"/>
      <c r="D210" s="97"/>
      <c r="E210" s="106"/>
      <c r="F210" s="132"/>
      <c r="G210" s="100"/>
      <c r="I210" s="12"/>
    </row>
    <row r="211" spans="1:9">
      <c r="A211" s="136" t="s">
        <v>4</v>
      </c>
      <c r="B211" s="136" t="s">
        <v>418</v>
      </c>
      <c r="C211" s="101" t="s">
        <v>168</v>
      </c>
      <c r="D211" s="110"/>
      <c r="E211" s="117">
        <v>135.90700000000001</v>
      </c>
      <c r="F211" s="133"/>
      <c r="G211" s="112"/>
      <c r="I211" s="12"/>
    </row>
    <row r="212" spans="1:9">
      <c r="A212" s="136"/>
      <c r="B212" s="136"/>
      <c r="C212" s="101" t="s">
        <v>169</v>
      </c>
      <c r="D212" s="110"/>
      <c r="E212" s="117">
        <v>10.050000000000001</v>
      </c>
      <c r="F212" s="133"/>
      <c r="G212" s="112"/>
      <c r="I212" s="12"/>
    </row>
    <row r="213" spans="1:9">
      <c r="A213" s="136"/>
      <c r="B213" s="136"/>
      <c r="C213" s="101" t="s">
        <v>170</v>
      </c>
      <c r="D213" s="110"/>
      <c r="E213" s="117">
        <v>-20.326000000000001</v>
      </c>
      <c r="F213" s="133"/>
      <c r="G213" s="112"/>
      <c r="I213" s="12"/>
    </row>
    <row r="214" spans="1:9">
      <c r="A214" s="136" t="s">
        <v>4</v>
      </c>
      <c r="B214" s="136" t="s">
        <v>419</v>
      </c>
      <c r="C214" s="101" t="s">
        <v>171</v>
      </c>
      <c r="D214" s="110"/>
      <c r="E214" s="117">
        <v>41.183999999999997</v>
      </c>
      <c r="F214" s="133"/>
      <c r="G214" s="112"/>
      <c r="I214" s="12"/>
    </row>
    <row r="215" spans="1:9">
      <c r="A215" s="136"/>
      <c r="B215" s="136"/>
      <c r="C215" s="101" t="s">
        <v>172</v>
      </c>
      <c r="D215" s="110"/>
      <c r="E215" s="117">
        <v>4.0199999999999996</v>
      </c>
      <c r="F215" s="133"/>
      <c r="G215" s="112"/>
      <c r="I215" s="12"/>
    </row>
    <row r="216" spans="1:9">
      <c r="A216" s="136"/>
      <c r="B216" s="136"/>
      <c r="C216" s="101" t="s">
        <v>173</v>
      </c>
      <c r="D216" s="110"/>
      <c r="E216" s="117">
        <v>-11.138</v>
      </c>
      <c r="F216" s="133"/>
      <c r="G216" s="112"/>
      <c r="I216" s="12"/>
    </row>
    <row r="217" spans="1:9">
      <c r="A217" s="136" t="s">
        <v>4</v>
      </c>
      <c r="B217" s="136" t="s">
        <v>420</v>
      </c>
      <c r="C217" s="101" t="s">
        <v>174</v>
      </c>
      <c r="D217" s="110"/>
      <c r="E217" s="117">
        <v>71.427000000000007</v>
      </c>
      <c r="F217" s="133"/>
      <c r="G217" s="112"/>
      <c r="I217" s="12"/>
    </row>
    <row r="218" spans="1:9">
      <c r="A218" s="136"/>
      <c r="B218" s="136"/>
      <c r="C218" s="101" t="s">
        <v>175</v>
      </c>
      <c r="D218" s="110"/>
      <c r="E218" s="117">
        <v>4.0199999999999996</v>
      </c>
      <c r="F218" s="133"/>
      <c r="G218" s="112"/>
      <c r="I218" s="12"/>
    </row>
    <row r="219" spans="1:9">
      <c r="A219" s="136"/>
      <c r="B219" s="136"/>
      <c r="C219" s="101" t="s">
        <v>176</v>
      </c>
      <c r="D219" s="110"/>
      <c r="E219" s="117">
        <v>-9.74</v>
      </c>
      <c r="F219" s="133"/>
      <c r="G219" s="112"/>
      <c r="I219" s="12"/>
    </row>
    <row r="220" spans="1:9">
      <c r="A220" s="136" t="s">
        <v>4</v>
      </c>
      <c r="B220" s="136" t="s">
        <v>421</v>
      </c>
      <c r="C220" s="101" t="s">
        <v>177</v>
      </c>
      <c r="D220" s="110"/>
      <c r="E220" s="117">
        <v>134.94999999999999</v>
      </c>
      <c r="F220" s="133"/>
      <c r="G220" s="112"/>
      <c r="I220" s="12"/>
    </row>
    <row r="221" spans="1:9">
      <c r="A221" s="136"/>
      <c r="B221" s="136"/>
      <c r="C221" s="101" t="s">
        <v>123</v>
      </c>
      <c r="D221" s="110"/>
      <c r="E221" s="117">
        <v>1.8149999999999999</v>
      </c>
      <c r="F221" s="133"/>
      <c r="G221" s="112"/>
      <c r="I221" s="12"/>
    </row>
    <row r="222" spans="1:9">
      <c r="A222" s="136"/>
      <c r="B222" s="136"/>
      <c r="C222" s="101" t="s">
        <v>178</v>
      </c>
      <c r="D222" s="110"/>
      <c r="E222" s="117">
        <v>10.5</v>
      </c>
      <c r="F222" s="133"/>
      <c r="G222" s="112"/>
      <c r="I222" s="12"/>
    </row>
    <row r="223" spans="1:9">
      <c r="A223" s="136"/>
      <c r="B223" s="136"/>
      <c r="C223" s="101" t="s">
        <v>179</v>
      </c>
      <c r="D223" s="110"/>
      <c r="E223" s="117">
        <v>-13.259</v>
      </c>
      <c r="F223" s="133"/>
      <c r="G223" s="112"/>
      <c r="I223" s="12"/>
    </row>
    <row r="224" spans="1:9">
      <c r="A224" s="136"/>
      <c r="B224" s="136"/>
      <c r="C224" s="101" t="s">
        <v>180</v>
      </c>
      <c r="D224" s="110"/>
      <c r="E224" s="117">
        <v>-28.933</v>
      </c>
      <c r="F224" s="133"/>
      <c r="G224" s="112"/>
      <c r="I224" s="12"/>
    </row>
    <row r="225" spans="1:9">
      <c r="A225" s="136" t="s">
        <v>4</v>
      </c>
      <c r="B225" s="136" t="s">
        <v>422</v>
      </c>
      <c r="C225" s="101" t="s">
        <v>181</v>
      </c>
      <c r="D225" s="110"/>
      <c r="E225" s="117">
        <v>69.888000000000005</v>
      </c>
      <c r="F225" s="133"/>
      <c r="G225" s="112"/>
      <c r="I225" s="12"/>
    </row>
    <row r="226" spans="1:9">
      <c r="A226" s="136"/>
      <c r="B226" s="136"/>
      <c r="C226" s="101" t="s">
        <v>123</v>
      </c>
      <c r="D226" s="110"/>
      <c r="E226" s="117">
        <v>1.8149999999999999</v>
      </c>
      <c r="F226" s="133"/>
      <c r="G226" s="112"/>
      <c r="I226" s="12"/>
    </row>
    <row r="227" spans="1:9">
      <c r="A227" s="136"/>
      <c r="B227" s="136"/>
      <c r="C227" s="101" t="s">
        <v>182</v>
      </c>
      <c r="D227" s="110"/>
      <c r="E227" s="117">
        <v>-4.5910000000000002</v>
      </c>
      <c r="F227" s="133"/>
      <c r="G227" s="112"/>
      <c r="I227" s="12"/>
    </row>
    <row r="228" spans="1:9">
      <c r="A228" s="136" t="s">
        <v>4</v>
      </c>
      <c r="B228" s="136" t="s">
        <v>423</v>
      </c>
      <c r="C228" s="101" t="s">
        <v>183</v>
      </c>
      <c r="D228" s="110"/>
      <c r="E228" s="117">
        <v>16.350000000000001</v>
      </c>
      <c r="F228" s="133"/>
      <c r="G228" s="112"/>
      <c r="I228" s="12"/>
    </row>
    <row r="229" spans="1:9">
      <c r="A229" s="136"/>
      <c r="B229" s="136"/>
      <c r="C229" s="101" t="s">
        <v>184</v>
      </c>
      <c r="D229" s="110"/>
      <c r="E229" s="117">
        <v>-16.350000000000001</v>
      </c>
      <c r="F229" s="133"/>
      <c r="G229" s="112"/>
      <c r="I229" s="12"/>
    </row>
    <row r="230" spans="1:9">
      <c r="A230" s="136"/>
      <c r="B230" s="136"/>
      <c r="C230" s="101" t="s">
        <v>185</v>
      </c>
      <c r="D230" s="110"/>
      <c r="E230" s="117">
        <v>35.915999999999997</v>
      </c>
      <c r="F230" s="133"/>
      <c r="G230" s="112"/>
      <c r="I230" s="12"/>
    </row>
    <row r="231" spans="1:9">
      <c r="A231" s="136"/>
      <c r="B231" s="136"/>
      <c r="C231" s="101" t="s">
        <v>186</v>
      </c>
      <c r="D231" s="110"/>
      <c r="E231" s="117">
        <v>2.31</v>
      </c>
      <c r="F231" s="133"/>
      <c r="G231" s="112"/>
      <c r="I231" s="12"/>
    </row>
    <row r="232" spans="1:9">
      <c r="A232" s="136"/>
      <c r="B232" s="136"/>
      <c r="C232" s="101" t="s">
        <v>165</v>
      </c>
      <c r="D232" s="110"/>
      <c r="E232" s="117">
        <v>-3.9830000000000001</v>
      </c>
      <c r="F232" s="133"/>
      <c r="G232" s="112"/>
      <c r="I232" s="12"/>
    </row>
    <row r="233" spans="1:9">
      <c r="A233" s="136" t="s">
        <v>4</v>
      </c>
      <c r="B233" s="136" t="s">
        <v>424</v>
      </c>
      <c r="C233" s="101" t="s">
        <v>187</v>
      </c>
      <c r="D233" s="110"/>
      <c r="E233" s="117">
        <v>14.587999999999999</v>
      </c>
      <c r="F233" s="133"/>
      <c r="G233" s="112"/>
      <c r="I233" s="12"/>
    </row>
    <row r="234" spans="1:9">
      <c r="A234" s="136"/>
      <c r="B234" s="136"/>
      <c r="C234" s="101" t="s">
        <v>145</v>
      </c>
      <c r="D234" s="110"/>
      <c r="E234" s="117">
        <v>2.16</v>
      </c>
      <c r="F234" s="133"/>
      <c r="G234" s="112"/>
      <c r="I234" s="12"/>
    </row>
    <row r="235" spans="1:9">
      <c r="A235" s="136"/>
      <c r="B235" s="136"/>
      <c r="C235" s="101" t="s">
        <v>167</v>
      </c>
      <c r="D235" s="110"/>
      <c r="E235" s="117">
        <v>-2.4300000000000002</v>
      </c>
      <c r="F235" s="133"/>
      <c r="G235" s="112"/>
      <c r="I235" s="12"/>
    </row>
    <row r="236" spans="1:9">
      <c r="A236" s="136" t="s">
        <v>4</v>
      </c>
      <c r="B236" s="136" t="s">
        <v>425</v>
      </c>
      <c r="C236" s="101" t="s">
        <v>426</v>
      </c>
      <c r="D236" s="110"/>
      <c r="E236" s="117">
        <v>-36.195999999999998</v>
      </c>
      <c r="F236" s="133"/>
      <c r="G236" s="112"/>
      <c r="I236" s="12"/>
    </row>
    <row r="237" spans="1:9">
      <c r="A237" s="115"/>
      <c r="B237" s="115"/>
      <c r="C237" s="98" t="s">
        <v>4</v>
      </c>
      <c r="D237" s="17"/>
      <c r="E237" s="95"/>
      <c r="F237" s="59"/>
      <c r="G237" s="96"/>
      <c r="I237" s="12"/>
    </row>
    <row r="238" spans="1:9">
      <c r="A238" s="136" t="s">
        <v>4</v>
      </c>
      <c r="B238" s="136" t="s">
        <v>433</v>
      </c>
      <c r="C238" s="101"/>
      <c r="D238" s="110"/>
      <c r="E238" s="113"/>
      <c r="F238" s="133"/>
      <c r="G238" s="112"/>
      <c r="I238" s="12"/>
    </row>
    <row r="239" spans="1:9">
      <c r="A239" s="136" t="s">
        <v>4</v>
      </c>
      <c r="B239" s="136" t="s">
        <v>429</v>
      </c>
      <c r="C239" s="101" t="s">
        <v>427</v>
      </c>
      <c r="D239" s="110"/>
      <c r="E239" s="113">
        <v>70.052000000000007</v>
      </c>
      <c r="F239" s="133"/>
      <c r="G239" s="112"/>
      <c r="I239" s="12"/>
    </row>
    <row r="240" spans="1:9">
      <c r="A240" s="136" t="s">
        <v>4</v>
      </c>
      <c r="B240" s="136"/>
      <c r="C240" s="101" t="s">
        <v>428</v>
      </c>
      <c r="D240" s="110"/>
      <c r="E240" s="113">
        <v>17.45</v>
      </c>
      <c r="F240" s="133"/>
      <c r="G240" s="112"/>
      <c r="I240" s="12"/>
    </row>
    <row r="241" spans="1:9">
      <c r="A241" s="136"/>
      <c r="B241" s="136"/>
      <c r="C241" s="101"/>
      <c r="D241" s="110"/>
      <c r="E241" s="113"/>
      <c r="F241" s="133"/>
      <c r="G241" s="112"/>
      <c r="I241" s="12"/>
    </row>
    <row r="242" spans="1:9">
      <c r="A242" s="136"/>
      <c r="B242" s="136"/>
      <c r="C242" s="101"/>
      <c r="D242" s="110"/>
      <c r="E242" s="113"/>
      <c r="F242" s="133"/>
      <c r="G242" s="112"/>
      <c r="I242" s="12"/>
    </row>
    <row r="243" spans="1:9">
      <c r="A243" s="115">
        <v>23</v>
      </c>
      <c r="B243" s="115">
        <v>622425521</v>
      </c>
      <c r="C243" s="17" t="s">
        <v>369</v>
      </c>
      <c r="D243" s="17" t="s">
        <v>52</v>
      </c>
      <c r="E243" s="95">
        <v>846.19799999999998</v>
      </c>
      <c r="F243" s="59">
        <v>0</v>
      </c>
      <c r="G243" s="96">
        <f>E243*F243</f>
        <v>0</v>
      </c>
      <c r="I243" s="12"/>
    </row>
    <row r="244" spans="1:9">
      <c r="A244" s="136" t="s">
        <v>4</v>
      </c>
      <c r="B244" s="136" t="s">
        <v>397</v>
      </c>
      <c r="C244" s="101" t="s">
        <v>188</v>
      </c>
      <c r="D244" s="110"/>
      <c r="E244" s="117" t="s">
        <v>189</v>
      </c>
      <c r="F244" s="133"/>
      <c r="G244" s="112"/>
      <c r="I244" s="12"/>
    </row>
    <row r="245" spans="1:9" ht="15.75" customHeight="1">
      <c r="A245" s="136" t="s">
        <v>4</v>
      </c>
      <c r="B245" s="136" t="s">
        <v>446</v>
      </c>
      <c r="C245" s="101" t="s">
        <v>190</v>
      </c>
      <c r="D245" s="110"/>
      <c r="E245" s="117" t="s">
        <v>191</v>
      </c>
      <c r="F245" s="133"/>
      <c r="G245" s="112"/>
      <c r="I245" s="12"/>
    </row>
    <row r="246" spans="1:9" ht="16.5" customHeight="1">
      <c r="A246" s="136"/>
      <c r="B246" s="136"/>
      <c r="C246" s="101" t="s">
        <v>192</v>
      </c>
      <c r="D246" s="110"/>
      <c r="E246" s="117" t="s">
        <v>193</v>
      </c>
      <c r="F246" s="133"/>
      <c r="G246" s="112"/>
      <c r="I246" s="12"/>
    </row>
    <row r="247" spans="1:9">
      <c r="A247" s="136" t="s">
        <v>4</v>
      </c>
      <c r="B247" s="136" t="s">
        <v>394</v>
      </c>
      <c r="C247" s="101" t="s">
        <v>194</v>
      </c>
      <c r="D247" s="110"/>
      <c r="E247" s="117" t="s">
        <v>195</v>
      </c>
      <c r="F247" s="133"/>
      <c r="G247" s="112"/>
      <c r="I247" s="12"/>
    </row>
    <row r="248" spans="1:9">
      <c r="A248" s="136"/>
      <c r="B248" s="136"/>
      <c r="C248" s="101" t="s">
        <v>196</v>
      </c>
      <c r="D248" s="110"/>
      <c r="E248" s="117" t="s">
        <v>197</v>
      </c>
      <c r="F248" s="133"/>
      <c r="G248" s="112"/>
      <c r="I248" s="12"/>
    </row>
    <row r="249" spans="1:9">
      <c r="A249" s="136"/>
      <c r="B249" s="136"/>
      <c r="C249" s="101" t="s">
        <v>198</v>
      </c>
      <c r="D249" s="110"/>
      <c r="E249" s="117" t="s">
        <v>199</v>
      </c>
      <c r="F249" s="133"/>
      <c r="G249" s="112"/>
      <c r="I249" s="12"/>
    </row>
    <row r="250" spans="1:9">
      <c r="A250" s="136"/>
      <c r="B250" s="136"/>
      <c r="C250" s="101" t="s">
        <v>198</v>
      </c>
      <c r="D250" s="110"/>
      <c r="E250" s="117" t="s">
        <v>199</v>
      </c>
      <c r="F250" s="133"/>
      <c r="G250" s="112"/>
      <c r="I250" s="12"/>
    </row>
    <row r="251" spans="1:9">
      <c r="A251" s="136"/>
      <c r="B251" s="136"/>
      <c r="C251" s="101" t="s">
        <v>188</v>
      </c>
      <c r="D251" s="110"/>
      <c r="E251" s="117" t="s">
        <v>200</v>
      </c>
      <c r="F251" s="133"/>
      <c r="G251" s="112"/>
      <c r="I251" s="12"/>
    </row>
    <row r="252" spans="1:9">
      <c r="A252" s="136" t="s">
        <v>4</v>
      </c>
      <c r="B252" s="136" t="s">
        <v>396</v>
      </c>
      <c r="C252" s="101" t="s">
        <v>201</v>
      </c>
      <c r="D252" s="110"/>
      <c r="E252" s="117" t="s">
        <v>202</v>
      </c>
      <c r="F252" s="133"/>
      <c r="G252" s="112"/>
      <c r="I252" s="12"/>
    </row>
    <row r="253" spans="1:9">
      <c r="A253" s="136"/>
      <c r="B253" s="136"/>
      <c r="C253" s="101" t="s">
        <v>203</v>
      </c>
      <c r="D253" s="110"/>
      <c r="E253" s="117" t="s">
        <v>204</v>
      </c>
      <c r="F253" s="133"/>
      <c r="G253" s="112"/>
      <c r="I253" s="12"/>
    </row>
    <row r="254" spans="1:9">
      <c r="A254" s="136" t="s">
        <v>4</v>
      </c>
      <c r="B254" s="136" t="s">
        <v>205</v>
      </c>
      <c r="C254" s="101" t="s">
        <v>206</v>
      </c>
      <c r="D254" s="110"/>
      <c r="E254" s="117" t="s">
        <v>207</v>
      </c>
      <c r="F254" s="133"/>
      <c r="G254" s="112"/>
      <c r="I254" s="12"/>
    </row>
    <row r="255" spans="1:9">
      <c r="A255" s="136" t="s">
        <v>4</v>
      </c>
      <c r="B255" s="136" t="s">
        <v>395</v>
      </c>
      <c r="C255" s="101" t="s">
        <v>201</v>
      </c>
      <c r="D255" s="110"/>
      <c r="E255" s="117" t="s">
        <v>202</v>
      </c>
      <c r="F255" s="133"/>
      <c r="G255" s="112"/>
      <c r="I255" s="12"/>
    </row>
    <row r="256" spans="1:9">
      <c r="A256" s="136"/>
      <c r="B256" s="136"/>
      <c r="C256" s="101" t="s">
        <v>208</v>
      </c>
      <c r="D256" s="110"/>
      <c r="E256" s="117" t="s">
        <v>209</v>
      </c>
      <c r="F256" s="133"/>
      <c r="G256" s="112"/>
      <c r="I256" s="12"/>
    </row>
    <row r="257" spans="1:9">
      <c r="A257" s="136"/>
      <c r="B257" s="136"/>
      <c r="C257" s="101" t="s">
        <v>210</v>
      </c>
      <c r="D257" s="110"/>
      <c r="E257" s="117" t="s">
        <v>210</v>
      </c>
      <c r="F257" s="133"/>
      <c r="G257" s="112"/>
      <c r="I257" s="12"/>
    </row>
    <row r="258" spans="1:9">
      <c r="A258" s="136" t="s">
        <v>4</v>
      </c>
      <c r="B258" s="136" t="s">
        <v>71</v>
      </c>
      <c r="C258" s="101" t="s">
        <v>91</v>
      </c>
      <c r="D258" s="110"/>
      <c r="E258" s="117" t="s">
        <v>91</v>
      </c>
      <c r="F258" s="133"/>
      <c r="G258" s="112"/>
      <c r="I258" s="12"/>
    </row>
    <row r="259" spans="1:9">
      <c r="A259" s="136"/>
      <c r="B259" s="136"/>
      <c r="C259" s="101"/>
      <c r="D259" s="110"/>
      <c r="E259" s="117"/>
      <c r="F259" s="133"/>
      <c r="G259" s="112"/>
      <c r="I259" s="12"/>
    </row>
    <row r="260" spans="1:9">
      <c r="A260" s="115">
        <v>24</v>
      </c>
      <c r="B260" s="115" t="s">
        <v>211</v>
      </c>
      <c r="C260" s="17" t="s">
        <v>212</v>
      </c>
      <c r="D260" s="17" t="s">
        <v>52</v>
      </c>
      <c r="E260" s="95">
        <f>E261+E262+E263</f>
        <v>985.56299999999999</v>
      </c>
      <c r="F260" s="59">
        <v>0</v>
      </c>
      <c r="G260" s="96">
        <f>E260*F260</f>
        <v>0</v>
      </c>
      <c r="I260" s="12"/>
    </row>
    <row r="261" spans="1:9">
      <c r="A261" s="136" t="s">
        <v>4</v>
      </c>
      <c r="B261" s="136" t="s">
        <v>445</v>
      </c>
      <c r="C261" s="102">
        <v>846.19799999999998</v>
      </c>
      <c r="D261" s="110"/>
      <c r="E261" s="111">
        <v>846.19799999999998</v>
      </c>
      <c r="F261" s="133"/>
      <c r="G261" s="112"/>
      <c r="I261" s="12"/>
    </row>
    <row r="262" spans="1:9">
      <c r="A262" s="136"/>
      <c r="B262" s="136" t="s">
        <v>71</v>
      </c>
      <c r="C262" s="102">
        <v>111.989</v>
      </c>
      <c r="D262" s="110"/>
      <c r="E262" s="111">
        <v>111.989</v>
      </c>
      <c r="F262" s="133"/>
      <c r="G262" s="112"/>
      <c r="I262" s="12"/>
    </row>
    <row r="263" spans="1:9">
      <c r="A263" s="136" t="s">
        <v>4</v>
      </c>
      <c r="B263" s="136" t="s">
        <v>213</v>
      </c>
      <c r="C263" s="101" t="s">
        <v>214</v>
      </c>
      <c r="D263" s="110"/>
      <c r="E263" s="111">
        <v>27.376000000000001</v>
      </c>
      <c r="F263" s="133"/>
      <c r="G263" s="112"/>
      <c r="I263" s="12"/>
    </row>
    <row r="264" spans="1:9">
      <c r="A264" s="136" t="s">
        <v>4</v>
      </c>
      <c r="B264" s="136" t="s">
        <v>4</v>
      </c>
      <c r="C264" s="101" t="s">
        <v>4</v>
      </c>
      <c r="D264" s="110"/>
      <c r="E264" s="111" t="s">
        <v>4</v>
      </c>
      <c r="F264" s="133"/>
      <c r="G264" s="112"/>
      <c r="I264" s="12"/>
    </row>
    <row r="265" spans="1:9">
      <c r="A265" s="115"/>
      <c r="B265" s="115"/>
      <c r="C265" s="98"/>
      <c r="D265" s="17"/>
      <c r="E265" s="95"/>
      <c r="F265" s="59"/>
      <c r="G265" s="96"/>
      <c r="I265" s="12"/>
    </row>
    <row r="266" spans="1:9">
      <c r="A266" s="115">
        <v>25</v>
      </c>
      <c r="B266" s="115">
        <v>631312811</v>
      </c>
      <c r="C266" s="142" t="s">
        <v>341</v>
      </c>
      <c r="D266" s="17" t="s">
        <v>332</v>
      </c>
      <c r="E266" s="95">
        <v>35.445</v>
      </c>
      <c r="F266" s="59">
        <v>0</v>
      </c>
      <c r="G266" s="96">
        <f>E266*F266</f>
        <v>0</v>
      </c>
      <c r="I266" s="12"/>
    </row>
    <row r="267" spans="1:9" ht="23.25">
      <c r="A267" s="115" t="s">
        <v>4</v>
      </c>
      <c r="B267" s="115" t="s">
        <v>357</v>
      </c>
      <c r="C267" s="142" t="s">
        <v>360</v>
      </c>
      <c r="D267" s="17"/>
      <c r="E267" s="95"/>
      <c r="F267" s="59"/>
      <c r="G267" s="96"/>
      <c r="I267" s="12"/>
    </row>
    <row r="268" spans="1:9">
      <c r="A268" s="115"/>
      <c r="B268" s="115" t="s">
        <v>432</v>
      </c>
      <c r="C268" s="142" t="s">
        <v>358</v>
      </c>
      <c r="D268" s="17"/>
      <c r="E268" s="95"/>
      <c r="F268" s="59"/>
      <c r="G268" s="96"/>
      <c r="I268" s="12"/>
    </row>
    <row r="269" spans="1:9">
      <c r="A269" s="115"/>
      <c r="B269" s="115"/>
      <c r="C269" s="142" t="s">
        <v>359</v>
      </c>
      <c r="D269" s="17"/>
      <c r="E269" s="95"/>
      <c r="F269" s="59"/>
      <c r="G269" s="96"/>
      <c r="I269" s="12"/>
    </row>
    <row r="270" spans="1:9">
      <c r="A270" s="115"/>
      <c r="B270" s="115" t="s">
        <v>448</v>
      </c>
      <c r="C270" s="142"/>
      <c r="D270" s="17"/>
      <c r="E270" s="95"/>
      <c r="F270" s="59"/>
      <c r="G270" s="96"/>
      <c r="I270" s="12"/>
    </row>
    <row r="271" spans="1:9">
      <c r="A271" s="120" t="s">
        <v>4</v>
      </c>
      <c r="B271" s="120" t="s">
        <v>342</v>
      </c>
      <c r="C271" s="143">
        <v>157.38999999999999</v>
      </c>
      <c r="D271" s="119"/>
      <c r="E271" s="144"/>
      <c r="F271" s="145"/>
      <c r="G271" s="96"/>
      <c r="I271" s="12"/>
    </row>
    <row r="272" spans="1:9">
      <c r="A272" s="120" t="s">
        <v>4</v>
      </c>
      <c r="B272" s="120" t="s">
        <v>343</v>
      </c>
      <c r="C272" s="143">
        <v>90.13</v>
      </c>
      <c r="D272" s="119"/>
      <c r="E272" s="144"/>
      <c r="F272" s="145"/>
      <c r="G272" s="96"/>
      <c r="I272" s="12"/>
    </row>
    <row r="273" spans="1:11">
      <c r="A273" s="120" t="s">
        <v>4</v>
      </c>
      <c r="B273" s="120" t="s">
        <v>344</v>
      </c>
      <c r="C273" s="143">
        <v>26.17</v>
      </c>
      <c r="D273" s="119"/>
      <c r="E273" s="144"/>
      <c r="F273" s="145"/>
      <c r="G273" s="96"/>
      <c r="I273" s="12"/>
    </row>
    <row r="274" spans="1:11">
      <c r="A274" s="120" t="s">
        <v>4</v>
      </c>
      <c r="B274" s="120" t="s">
        <v>449</v>
      </c>
      <c r="C274" s="143"/>
      <c r="D274" s="119"/>
      <c r="E274" s="144"/>
      <c r="F274" s="145"/>
      <c r="G274" s="96"/>
      <c r="I274" s="12"/>
    </row>
    <row r="275" spans="1:11">
      <c r="A275" s="120" t="s">
        <v>4</v>
      </c>
      <c r="B275" s="120" t="s">
        <v>345</v>
      </c>
      <c r="C275" s="143">
        <v>359.72</v>
      </c>
      <c r="D275" s="119"/>
      <c r="E275" s="144"/>
      <c r="F275" s="145"/>
      <c r="G275" s="96"/>
      <c r="I275" s="12"/>
    </row>
    <row r="276" spans="1:11">
      <c r="A276" s="120" t="s">
        <v>4</v>
      </c>
      <c r="B276" s="120" t="s">
        <v>346</v>
      </c>
      <c r="C276" s="143">
        <v>83.88</v>
      </c>
      <c r="D276" s="119"/>
      <c r="E276" s="144"/>
      <c r="F276" s="145"/>
      <c r="G276" s="96"/>
      <c r="I276" s="12"/>
    </row>
    <row r="277" spans="1:11">
      <c r="A277" s="120" t="s">
        <v>4</v>
      </c>
      <c r="B277" s="120" t="s">
        <v>347</v>
      </c>
      <c r="C277" s="143">
        <v>27.71</v>
      </c>
      <c r="D277" s="119"/>
      <c r="E277" s="144"/>
      <c r="F277" s="145"/>
      <c r="G277" s="96"/>
      <c r="I277" s="12"/>
    </row>
    <row r="278" spans="1:11">
      <c r="A278" s="120" t="s">
        <v>4</v>
      </c>
      <c r="B278" s="120" t="s">
        <v>348</v>
      </c>
      <c r="C278" s="143">
        <v>24.3</v>
      </c>
      <c r="D278" s="119"/>
      <c r="E278" s="144"/>
      <c r="F278" s="145"/>
      <c r="G278" s="96"/>
      <c r="I278" s="12"/>
    </row>
    <row r="279" spans="1:11">
      <c r="A279" s="120" t="s">
        <v>4</v>
      </c>
      <c r="B279" s="120" t="s">
        <v>352</v>
      </c>
      <c r="C279" s="143">
        <v>19.55</v>
      </c>
      <c r="D279" s="119"/>
      <c r="E279" s="144"/>
      <c r="F279" s="145"/>
      <c r="G279" s="96"/>
      <c r="I279" s="12"/>
      <c r="K279" t="s">
        <v>4</v>
      </c>
    </row>
    <row r="280" spans="1:11">
      <c r="A280" s="120" t="s">
        <v>4</v>
      </c>
      <c r="B280" s="120" t="s">
        <v>349</v>
      </c>
      <c r="C280" s="146" t="s">
        <v>4</v>
      </c>
      <c r="D280" s="119"/>
      <c r="E280" s="144"/>
      <c r="F280" s="145"/>
      <c r="G280" s="96"/>
      <c r="I280" s="12"/>
      <c r="K280" t="s">
        <v>4</v>
      </c>
    </row>
    <row r="281" spans="1:11">
      <c r="A281" s="120" t="s">
        <v>4</v>
      </c>
      <c r="B281" s="120" t="s">
        <v>350</v>
      </c>
      <c r="C281" s="143">
        <v>6.25</v>
      </c>
      <c r="D281" s="119"/>
      <c r="E281" s="144"/>
      <c r="F281" s="145"/>
      <c r="G281" s="96"/>
      <c r="I281" s="12"/>
    </row>
    <row r="282" spans="1:11">
      <c r="A282" s="120" t="s">
        <v>4</v>
      </c>
      <c r="B282" s="120" t="s">
        <v>351</v>
      </c>
      <c r="C282" s="143">
        <v>73.709999999999994</v>
      </c>
      <c r="D282" s="119"/>
      <c r="E282" s="144"/>
      <c r="F282" s="145"/>
      <c r="G282" s="96"/>
      <c r="I282" s="12"/>
    </row>
    <row r="283" spans="1:11">
      <c r="A283" s="120"/>
      <c r="B283" s="120" t="s">
        <v>450</v>
      </c>
      <c r="C283" s="146" t="s">
        <v>353</v>
      </c>
      <c r="D283" s="119"/>
      <c r="E283" s="95">
        <v>35.445</v>
      </c>
      <c r="F283" s="145"/>
      <c r="G283" s="96"/>
      <c r="I283" s="12"/>
    </row>
    <row r="284" spans="1:11">
      <c r="A284" s="120"/>
      <c r="B284" s="120"/>
      <c r="C284" s="146"/>
      <c r="D284" s="119"/>
      <c r="E284" s="144"/>
      <c r="F284" s="145"/>
      <c r="G284" s="96"/>
      <c r="I284" s="12"/>
    </row>
    <row r="285" spans="1:11">
      <c r="A285" s="115">
        <v>26</v>
      </c>
      <c r="B285" s="115">
        <v>631319171</v>
      </c>
      <c r="C285" s="142" t="s">
        <v>354</v>
      </c>
      <c r="D285" s="17" t="s">
        <v>332</v>
      </c>
      <c r="E285" s="95">
        <v>35.445</v>
      </c>
      <c r="F285" s="59">
        <v>0</v>
      </c>
      <c r="G285" s="96">
        <f>E285*F285</f>
        <v>0</v>
      </c>
      <c r="I285" s="12"/>
    </row>
    <row r="286" spans="1:11">
      <c r="A286" s="115">
        <v>27</v>
      </c>
      <c r="B286" s="115">
        <v>631362021</v>
      </c>
      <c r="C286" s="142" t="s">
        <v>355</v>
      </c>
      <c r="D286" s="17" t="s">
        <v>53</v>
      </c>
      <c r="E286" s="95">
        <v>1.5589999999999999</v>
      </c>
      <c r="F286" s="59">
        <v>0</v>
      </c>
      <c r="G286" s="96">
        <f>E286*F286</f>
        <v>0</v>
      </c>
      <c r="I286" s="12"/>
    </row>
    <row r="287" spans="1:11">
      <c r="A287" s="120"/>
      <c r="B287" s="120"/>
      <c r="C287" s="146" t="s">
        <v>356</v>
      </c>
      <c r="D287" s="119"/>
      <c r="E287" s="144"/>
      <c r="F287" s="145"/>
      <c r="G287" s="96"/>
      <c r="I287" s="12"/>
    </row>
    <row r="288" spans="1:11">
      <c r="A288" s="115"/>
      <c r="B288" s="115"/>
      <c r="C288" s="109" t="s">
        <v>5</v>
      </c>
      <c r="D288" s="14"/>
      <c r="E288" s="15"/>
      <c r="F288" s="134"/>
      <c r="G288" s="16">
        <f>SUM(G120:G265)</f>
        <v>0</v>
      </c>
      <c r="I288" s="12"/>
    </row>
    <row r="289" spans="1:9">
      <c r="A289" s="25"/>
      <c r="B289" s="25"/>
      <c r="C289" s="137"/>
      <c r="D289" s="9"/>
      <c r="E289" s="10"/>
      <c r="F289" s="131"/>
      <c r="G289" s="11"/>
      <c r="I289" s="12"/>
    </row>
    <row r="290" spans="1:9">
      <c r="A290" s="25"/>
      <c r="B290" s="25"/>
      <c r="C290" s="137"/>
      <c r="D290" s="9"/>
      <c r="E290" s="10"/>
      <c r="F290" s="131"/>
      <c r="G290" s="11"/>
      <c r="I290" s="12"/>
    </row>
    <row r="291" spans="1:9">
      <c r="A291" s="25"/>
      <c r="B291" s="25"/>
      <c r="C291" s="137"/>
      <c r="D291" s="9"/>
      <c r="E291" s="10"/>
      <c r="F291" s="131"/>
      <c r="G291" s="11"/>
      <c r="I291" s="12"/>
    </row>
    <row r="292" spans="1:9">
      <c r="A292" s="25"/>
      <c r="B292" s="25"/>
      <c r="C292" s="137"/>
      <c r="D292" s="9"/>
      <c r="E292" s="10"/>
      <c r="F292" s="131"/>
      <c r="G292" s="11"/>
      <c r="I292" s="12"/>
    </row>
    <row r="293" spans="1:9">
      <c r="A293" s="25"/>
      <c r="B293" s="25"/>
      <c r="C293" s="137"/>
      <c r="D293" s="9"/>
      <c r="E293" s="10"/>
      <c r="F293" s="131"/>
      <c r="G293" s="11"/>
      <c r="I293" s="12"/>
    </row>
    <row r="294" spans="1:9">
      <c r="A294" s="25"/>
      <c r="B294" s="25"/>
      <c r="C294" s="137"/>
      <c r="D294" s="9"/>
      <c r="E294" s="10"/>
      <c r="F294" s="131"/>
      <c r="G294" s="11"/>
      <c r="I294" s="12"/>
    </row>
    <row r="295" spans="1:9">
      <c r="A295" s="25"/>
      <c r="B295" s="25"/>
      <c r="C295" s="137"/>
      <c r="D295" s="9"/>
      <c r="E295" s="10"/>
      <c r="F295" s="131"/>
      <c r="G295" s="11"/>
      <c r="I295" s="12"/>
    </row>
    <row r="296" spans="1:9">
      <c r="A296" s="25"/>
      <c r="B296" s="25"/>
      <c r="C296" s="137"/>
      <c r="D296" s="9"/>
      <c r="E296" s="10"/>
      <c r="F296" s="131"/>
      <c r="G296" s="11"/>
      <c r="I296" s="12"/>
    </row>
    <row r="297" spans="1:9">
      <c r="A297" s="25"/>
      <c r="B297" s="25"/>
      <c r="C297" s="137"/>
      <c r="D297" s="9"/>
      <c r="E297" s="10"/>
      <c r="F297" s="131"/>
      <c r="G297" s="11"/>
      <c r="I297" s="12"/>
    </row>
    <row r="298" spans="1:9">
      <c r="A298" s="25"/>
      <c r="B298" s="25"/>
      <c r="C298" s="108" t="s">
        <v>333</v>
      </c>
      <c r="D298" s="9"/>
      <c r="E298" s="10"/>
      <c r="F298" s="131"/>
      <c r="G298" s="11"/>
      <c r="I298" s="12"/>
    </row>
    <row r="299" spans="1:9">
      <c r="A299" s="25">
        <v>28</v>
      </c>
      <c r="B299" s="25" t="s">
        <v>368</v>
      </c>
      <c r="C299" s="99" t="s">
        <v>335</v>
      </c>
      <c r="D299" s="138" t="s">
        <v>67</v>
      </c>
      <c r="E299" s="139">
        <v>80</v>
      </c>
      <c r="F299" s="140">
        <v>0</v>
      </c>
      <c r="G299" s="141">
        <f>E299*F299</f>
        <v>0</v>
      </c>
      <c r="I299" s="12"/>
    </row>
    <row r="300" spans="1:9">
      <c r="A300" s="25"/>
      <c r="B300" s="25"/>
      <c r="C300" s="99" t="s">
        <v>336</v>
      </c>
      <c r="D300" s="138"/>
      <c r="E300" s="139"/>
      <c r="F300" s="140"/>
      <c r="G300" s="141"/>
      <c r="I300" s="12"/>
    </row>
    <row r="301" spans="1:9">
      <c r="A301" s="25"/>
      <c r="B301" s="25"/>
      <c r="C301" s="99" t="s">
        <v>337</v>
      </c>
      <c r="D301" s="138"/>
      <c r="E301" s="139"/>
      <c r="F301" s="140"/>
      <c r="G301" s="141"/>
      <c r="I301" s="12"/>
    </row>
    <row r="302" spans="1:9">
      <c r="A302" s="25"/>
      <c r="B302" s="25"/>
      <c r="C302" s="99" t="s">
        <v>338</v>
      </c>
      <c r="D302" s="138"/>
      <c r="E302" s="139"/>
      <c r="F302" s="140"/>
      <c r="G302" s="141"/>
      <c r="I302" s="12"/>
    </row>
    <row r="303" spans="1:9">
      <c r="A303" s="25"/>
      <c r="B303" s="25"/>
      <c r="C303" s="99" t="s">
        <v>339</v>
      </c>
      <c r="D303" s="9"/>
      <c r="E303" s="10"/>
      <c r="F303" s="131"/>
      <c r="G303" s="11"/>
      <c r="I303" s="12"/>
    </row>
    <row r="304" spans="1:9">
      <c r="A304" s="25"/>
      <c r="B304" s="25"/>
      <c r="C304" s="98"/>
      <c r="D304" s="9"/>
      <c r="E304" s="10"/>
      <c r="F304" s="131"/>
      <c r="G304" s="11"/>
      <c r="I304" s="12"/>
    </row>
    <row r="305" spans="1:9">
      <c r="A305" s="25"/>
      <c r="B305" s="25"/>
      <c r="C305" s="98"/>
      <c r="D305" s="9"/>
      <c r="E305" s="10"/>
      <c r="F305" s="131"/>
      <c r="G305" s="11"/>
      <c r="I305" s="12"/>
    </row>
    <row r="306" spans="1:9">
      <c r="A306" s="115"/>
      <c r="B306" s="115"/>
      <c r="C306" s="78" t="s">
        <v>375</v>
      </c>
      <c r="D306" s="17"/>
      <c r="E306" s="95"/>
      <c r="F306" s="59"/>
      <c r="G306" s="96"/>
      <c r="I306" s="12"/>
    </row>
    <row r="307" spans="1:9">
      <c r="A307" s="115">
        <v>29</v>
      </c>
      <c r="B307" s="115" t="s">
        <v>215</v>
      </c>
      <c r="C307" s="17" t="s">
        <v>216</v>
      </c>
      <c r="D307" s="17" t="s">
        <v>67</v>
      </c>
      <c r="E307" s="95">
        <v>87.9</v>
      </c>
      <c r="F307" s="59">
        <v>0</v>
      </c>
      <c r="G307" s="96">
        <f>E307*F307</f>
        <v>0</v>
      </c>
      <c r="I307" s="12"/>
    </row>
    <row r="308" spans="1:9">
      <c r="A308" s="102" t="s">
        <v>4</v>
      </c>
      <c r="B308" s="102" t="s">
        <v>217</v>
      </c>
      <c r="C308" s="101" t="s">
        <v>218</v>
      </c>
      <c r="D308" s="110"/>
      <c r="E308" s="113"/>
      <c r="F308" s="133"/>
      <c r="G308" s="112"/>
      <c r="I308" s="12"/>
    </row>
    <row r="309" spans="1:9">
      <c r="A309" s="102" t="s">
        <v>4</v>
      </c>
      <c r="B309" s="102" t="s">
        <v>219</v>
      </c>
      <c r="C309" s="101" t="s">
        <v>220</v>
      </c>
      <c r="D309" s="110"/>
      <c r="E309" s="113"/>
      <c r="F309" s="133"/>
      <c r="G309" s="112"/>
      <c r="I309" s="12"/>
    </row>
    <row r="310" spans="1:9">
      <c r="A310" s="102" t="s">
        <v>4</v>
      </c>
      <c r="B310" s="102" t="s">
        <v>221</v>
      </c>
      <c r="C310" s="101" t="s">
        <v>222</v>
      </c>
      <c r="D310" s="110"/>
      <c r="E310" s="113"/>
      <c r="F310" s="133"/>
      <c r="G310" s="112"/>
      <c r="I310" s="12"/>
    </row>
    <row r="311" spans="1:9">
      <c r="A311" s="102" t="s">
        <v>4</v>
      </c>
      <c r="B311" s="102" t="s">
        <v>223</v>
      </c>
      <c r="C311" s="101" t="s">
        <v>224</v>
      </c>
      <c r="D311" s="110"/>
      <c r="E311" s="113"/>
      <c r="F311" s="133"/>
      <c r="G311" s="112"/>
      <c r="I311" s="12"/>
    </row>
    <row r="312" spans="1:9">
      <c r="A312" s="102" t="s">
        <v>4</v>
      </c>
      <c r="B312" s="102" t="s">
        <v>225</v>
      </c>
      <c r="C312" s="101" t="s">
        <v>226</v>
      </c>
      <c r="D312" s="110"/>
      <c r="E312" s="113"/>
      <c r="F312" s="133"/>
      <c r="G312" s="112"/>
      <c r="I312" s="12"/>
    </row>
    <row r="313" spans="1:9">
      <c r="A313" s="102" t="s">
        <v>4</v>
      </c>
      <c r="B313" s="102" t="s">
        <v>227</v>
      </c>
      <c r="C313" s="101" t="s">
        <v>228</v>
      </c>
      <c r="D313" s="110"/>
      <c r="E313" s="113"/>
      <c r="F313" s="133"/>
      <c r="G313" s="112"/>
      <c r="I313" s="12"/>
    </row>
    <row r="314" spans="1:9">
      <c r="A314" s="102" t="s">
        <v>4</v>
      </c>
      <c r="B314" s="102" t="s">
        <v>229</v>
      </c>
      <c r="C314" s="101" t="s">
        <v>230</v>
      </c>
      <c r="D314" s="110"/>
      <c r="E314" s="113"/>
      <c r="F314" s="133"/>
      <c r="G314" s="112"/>
      <c r="I314" s="12"/>
    </row>
    <row r="315" spans="1:9">
      <c r="A315" s="104" t="s">
        <v>4</v>
      </c>
      <c r="B315" s="104"/>
      <c r="C315" s="98"/>
      <c r="D315" s="17"/>
      <c r="E315" s="95"/>
      <c r="F315" s="59"/>
      <c r="G315" s="96"/>
      <c r="I315" s="12"/>
    </row>
    <row r="316" spans="1:9">
      <c r="A316" s="115">
        <v>30</v>
      </c>
      <c r="B316" s="115" t="s">
        <v>231</v>
      </c>
      <c r="C316" s="17" t="s">
        <v>232</v>
      </c>
      <c r="D316" s="17" t="s">
        <v>67</v>
      </c>
      <c r="E316" s="95">
        <v>343.20499999999998</v>
      </c>
      <c r="F316" s="59">
        <v>0</v>
      </c>
      <c r="G316" s="96">
        <f>E316*F316</f>
        <v>0</v>
      </c>
      <c r="I316" s="12"/>
    </row>
    <row r="317" spans="1:9">
      <c r="A317" s="102" t="s">
        <v>4</v>
      </c>
      <c r="B317" s="102" t="s">
        <v>233</v>
      </c>
      <c r="C317" s="101" t="s">
        <v>234</v>
      </c>
      <c r="D317" s="17"/>
      <c r="E317" s="95"/>
      <c r="F317" s="59"/>
      <c r="G317" s="96"/>
      <c r="I317" s="12"/>
    </row>
    <row r="318" spans="1:9">
      <c r="A318" s="102" t="s">
        <v>4</v>
      </c>
      <c r="B318" s="102" t="s">
        <v>235</v>
      </c>
      <c r="C318" s="101" t="s">
        <v>234</v>
      </c>
      <c r="D318" s="17"/>
      <c r="E318" s="95"/>
      <c r="F318" s="59"/>
      <c r="G318" s="96"/>
      <c r="I318" s="12"/>
    </row>
    <row r="319" spans="1:9">
      <c r="A319" s="102" t="s">
        <v>4</v>
      </c>
      <c r="B319" s="102" t="s">
        <v>236</v>
      </c>
      <c r="C319" s="102">
        <v>141</v>
      </c>
      <c r="D319" s="17"/>
      <c r="E319" s="95"/>
      <c r="F319" s="59"/>
      <c r="G319" s="96"/>
      <c r="I319" s="12"/>
    </row>
    <row r="320" spans="1:9">
      <c r="A320" s="102" t="s">
        <v>4</v>
      </c>
      <c r="B320" s="102" t="s">
        <v>237</v>
      </c>
      <c r="C320" s="101" t="s">
        <v>238</v>
      </c>
      <c r="D320" s="17"/>
      <c r="E320" s="95"/>
      <c r="F320" s="59"/>
      <c r="G320" s="96"/>
      <c r="I320" s="12"/>
    </row>
    <row r="321" spans="1:9">
      <c r="A321" s="102" t="s">
        <v>4</v>
      </c>
      <c r="B321" s="102" t="s">
        <v>239</v>
      </c>
      <c r="C321" s="101" t="s">
        <v>240</v>
      </c>
      <c r="D321" s="17"/>
      <c r="E321" s="95"/>
      <c r="F321" s="59"/>
      <c r="G321" s="96"/>
      <c r="I321" s="12"/>
    </row>
    <row r="322" spans="1:9">
      <c r="A322" s="102" t="s">
        <v>4</v>
      </c>
      <c r="B322" s="102" t="s">
        <v>241</v>
      </c>
      <c r="C322" s="101" t="s">
        <v>242</v>
      </c>
      <c r="D322" s="17"/>
      <c r="E322" s="95"/>
      <c r="F322" s="59"/>
      <c r="G322" s="96"/>
      <c r="I322" s="12"/>
    </row>
    <row r="323" spans="1:9">
      <c r="A323" s="115" t="s">
        <v>4</v>
      </c>
      <c r="B323" s="115"/>
      <c r="C323" s="17"/>
      <c r="D323" s="17"/>
      <c r="E323" s="95"/>
      <c r="F323" s="59"/>
      <c r="G323" s="96"/>
      <c r="I323" s="12"/>
    </row>
    <row r="324" spans="1:9">
      <c r="A324" s="115">
        <v>31</v>
      </c>
      <c r="B324" s="115">
        <v>764222220</v>
      </c>
      <c r="C324" s="17" t="s">
        <v>325</v>
      </c>
      <c r="D324" s="17" t="s">
        <v>67</v>
      </c>
      <c r="E324" s="95">
        <v>73</v>
      </c>
      <c r="F324" s="59">
        <v>0</v>
      </c>
      <c r="G324" s="96">
        <f>E324*F324</f>
        <v>0</v>
      </c>
      <c r="I324" s="12"/>
    </row>
    <row r="325" spans="1:9">
      <c r="A325" s="115"/>
      <c r="B325" s="115"/>
      <c r="C325" s="17" t="s">
        <v>326</v>
      </c>
      <c r="D325" s="17"/>
      <c r="E325" s="95"/>
      <c r="F325" s="59"/>
      <c r="G325" s="96"/>
      <c r="I325" s="12"/>
    </row>
    <row r="326" spans="1:9">
      <c r="A326" s="115"/>
      <c r="B326" s="115"/>
      <c r="C326" s="17"/>
      <c r="D326" s="17"/>
      <c r="E326" s="95"/>
      <c r="F326" s="59"/>
      <c r="G326" s="96"/>
      <c r="I326" s="12"/>
    </row>
    <row r="327" spans="1:9">
      <c r="A327" s="115">
        <v>32</v>
      </c>
      <c r="B327" s="115" t="s">
        <v>243</v>
      </c>
      <c r="C327" s="17" t="s">
        <v>244</v>
      </c>
      <c r="D327" s="17" t="s">
        <v>66</v>
      </c>
      <c r="E327" s="95">
        <v>4</v>
      </c>
      <c r="F327" s="59">
        <v>0</v>
      </c>
      <c r="G327" s="96">
        <f>E327*F327</f>
        <v>0</v>
      </c>
      <c r="I327" s="12"/>
    </row>
    <row r="328" spans="1:9">
      <c r="A328" s="115" t="s">
        <v>4</v>
      </c>
      <c r="B328" s="115"/>
      <c r="C328" s="17"/>
      <c r="D328" s="17"/>
      <c r="E328" s="95"/>
      <c r="F328" s="59"/>
      <c r="G328" s="96"/>
      <c r="I328" s="12"/>
    </row>
    <row r="329" spans="1:9" ht="18.75" customHeight="1">
      <c r="A329" s="115">
        <v>33</v>
      </c>
      <c r="B329" s="115" t="s">
        <v>245</v>
      </c>
      <c r="C329" s="17" t="s">
        <v>246</v>
      </c>
      <c r="D329" s="17" t="s">
        <v>67</v>
      </c>
      <c r="E329" s="95">
        <v>73</v>
      </c>
      <c r="F329" s="59">
        <v>0</v>
      </c>
      <c r="G329" s="96">
        <f>E329*F329</f>
        <v>0</v>
      </c>
      <c r="I329" s="12"/>
    </row>
    <row r="330" spans="1:9">
      <c r="A330" s="115"/>
      <c r="B330" s="115"/>
      <c r="C330" s="110" t="s">
        <v>247</v>
      </c>
      <c r="D330" s="17"/>
      <c r="E330" s="95"/>
      <c r="F330" s="59"/>
      <c r="G330" s="96"/>
      <c r="I330" s="12"/>
    </row>
    <row r="331" spans="1:9">
      <c r="A331" s="115">
        <v>34</v>
      </c>
      <c r="B331" s="115" t="s">
        <v>248</v>
      </c>
      <c r="C331" s="17" t="s">
        <v>249</v>
      </c>
      <c r="D331" s="17" t="s">
        <v>67</v>
      </c>
      <c r="E331" s="95">
        <v>60</v>
      </c>
      <c r="F331" s="59">
        <v>0</v>
      </c>
      <c r="G331" s="96">
        <f>E331*F331</f>
        <v>0</v>
      </c>
      <c r="I331" s="12"/>
    </row>
    <row r="332" spans="1:9">
      <c r="A332" s="115" t="s">
        <v>4</v>
      </c>
      <c r="B332" s="115"/>
      <c r="C332" s="110" t="s">
        <v>250</v>
      </c>
      <c r="D332" s="17"/>
      <c r="E332" s="95"/>
      <c r="F332" s="59"/>
      <c r="G332" s="96"/>
      <c r="I332" s="12"/>
    </row>
    <row r="333" spans="1:9">
      <c r="A333" s="115">
        <v>35</v>
      </c>
      <c r="B333" s="115" t="s">
        <v>251</v>
      </c>
      <c r="C333" s="17" t="s">
        <v>252</v>
      </c>
      <c r="D333" s="17" t="s">
        <v>4</v>
      </c>
      <c r="E333" s="95">
        <f>G307+G316+G324+G327+G329+G331</f>
        <v>0</v>
      </c>
      <c r="F333" s="135">
        <v>0</v>
      </c>
      <c r="G333" s="96">
        <f t="shared" ref="G333" si="7">E333*F333</f>
        <v>0</v>
      </c>
      <c r="I333" s="12"/>
    </row>
    <row r="334" spans="1:9">
      <c r="A334" s="115"/>
      <c r="B334" s="115"/>
      <c r="C334" s="17"/>
      <c r="D334" s="17"/>
      <c r="E334" s="95"/>
      <c r="F334" s="59"/>
      <c r="G334" s="96"/>
      <c r="I334" s="12"/>
    </row>
    <row r="335" spans="1:9">
      <c r="A335" s="115">
        <v>36</v>
      </c>
      <c r="B335" s="115" t="s">
        <v>253</v>
      </c>
      <c r="C335" s="17" t="s">
        <v>254</v>
      </c>
      <c r="D335" s="17" t="s">
        <v>67</v>
      </c>
      <c r="E335" s="95">
        <v>87.9</v>
      </c>
      <c r="F335" s="59">
        <v>0</v>
      </c>
      <c r="G335" s="96">
        <f t="shared" ref="G335" si="8">E335*F335</f>
        <v>0</v>
      </c>
      <c r="I335" s="12"/>
    </row>
    <row r="336" spans="1:9">
      <c r="A336" s="115"/>
      <c r="B336" s="115"/>
      <c r="C336" s="17"/>
      <c r="D336" s="17"/>
      <c r="E336" s="95"/>
      <c r="F336" s="59"/>
      <c r="G336" s="96"/>
      <c r="I336" s="12"/>
    </row>
    <row r="337" spans="1:9">
      <c r="A337" s="115">
        <v>37</v>
      </c>
      <c r="B337" s="115" t="s">
        <v>255</v>
      </c>
      <c r="C337" s="17" t="s">
        <v>256</v>
      </c>
      <c r="D337" s="17" t="s">
        <v>67</v>
      </c>
      <c r="E337" s="95">
        <v>343.20499999999998</v>
      </c>
      <c r="F337" s="59">
        <v>0</v>
      </c>
      <c r="G337" s="96">
        <f t="shared" ref="G337" si="9">E337*F337</f>
        <v>0</v>
      </c>
      <c r="I337" s="12"/>
    </row>
    <row r="338" spans="1:9">
      <c r="A338" s="115" t="s">
        <v>4</v>
      </c>
      <c r="B338" s="115"/>
      <c r="C338" s="17"/>
      <c r="D338" s="17"/>
      <c r="E338" s="95"/>
      <c r="F338" s="59"/>
      <c r="G338" s="96"/>
      <c r="I338" s="12"/>
    </row>
    <row r="339" spans="1:9">
      <c r="A339" s="115">
        <v>38</v>
      </c>
      <c r="B339" s="115" t="s">
        <v>257</v>
      </c>
      <c r="C339" s="17" t="s">
        <v>258</v>
      </c>
      <c r="D339" s="17" t="s">
        <v>66</v>
      </c>
      <c r="E339" s="95">
        <v>4</v>
      </c>
      <c r="F339" s="59">
        <v>0</v>
      </c>
      <c r="G339" s="96">
        <f t="shared" ref="G339" si="10">E339*F339</f>
        <v>0</v>
      </c>
      <c r="I339" s="12"/>
    </row>
    <row r="340" spans="1:9">
      <c r="A340" s="115"/>
      <c r="B340" s="115"/>
      <c r="C340" s="17"/>
      <c r="D340" s="17"/>
      <c r="E340" s="95"/>
      <c r="F340" s="59"/>
      <c r="G340" s="96"/>
      <c r="I340" s="12"/>
    </row>
    <row r="341" spans="1:9">
      <c r="A341" s="115">
        <v>39</v>
      </c>
      <c r="B341" s="115" t="s">
        <v>259</v>
      </c>
      <c r="C341" s="17" t="s">
        <v>260</v>
      </c>
      <c r="D341" s="17" t="s">
        <v>67</v>
      </c>
      <c r="E341" s="95">
        <v>73</v>
      </c>
      <c r="F341" s="59">
        <v>0</v>
      </c>
      <c r="G341" s="96">
        <f t="shared" ref="G341" si="11">E341*F341</f>
        <v>0</v>
      </c>
      <c r="I341" s="12"/>
    </row>
    <row r="342" spans="1:9">
      <c r="A342" s="115" t="s">
        <v>4</v>
      </c>
      <c r="B342" s="115"/>
      <c r="C342" s="17"/>
      <c r="D342" s="17"/>
      <c r="E342" s="95"/>
      <c r="F342" s="59"/>
      <c r="G342" s="96"/>
      <c r="I342" s="12"/>
    </row>
    <row r="343" spans="1:9">
      <c r="A343" s="115">
        <v>40</v>
      </c>
      <c r="B343" s="115" t="s">
        <v>261</v>
      </c>
      <c r="C343" s="17" t="s">
        <v>262</v>
      </c>
      <c r="D343" s="17" t="s">
        <v>67</v>
      </c>
      <c r="E343" s="95">
        <v>73</v>
      </c>
      <c r="F343" s="59">
        <v>0</v>
      </c>
      <c r="G343" s="96">
        <f t="shared" ref="G343" si="12">E343*F343</f>
        <v>0</v>
      </c>
      <c r="I343" s="12"/>
    </row>
    <row r="344" spans="1:9">
      <c r="A344" s="115" t="s">
        <v>4</v>
      </c>
      <c r="B344" s="115"/>
      <c r="C344" s="17"/>
      <c r="D344" s="17"/>
      <c r="E344" s="95"/>
      <c r="F344" s="59"/>
      <c r="G344" s="96" t="s">
        <v>4</v>
      </c>
      <c r="I344" s="12"/>
    </row>
    <row r="345" spans="1:9">
      <c r="A345" s="115">
        <v>41</v>
      </c>
      <c r="B345" s="115">
        <v>764454802</v>
      </c>
      <c r="C345" s="17" t="s">
        <v>324</v>
      </c>
      <c r="D345" s="17" t="s">
        <v>67</v>
      </c>
      <c r="E345" s="95">
        <v>60</v>
      </c>
      <c r="F345" s="59">
        <v>0</v>
      </c>
      <c r="G345" s="96">
        <f t="shared" ref="G345" si="13">E345*F345</f>
        <v>0</v>
      </c>
      <c r="I345" s="12"/>
    </row>
    <row r="346" spans="1:9">
      <c r="A346" s="115"/>
      <c r="B346" s="115"/>
      <c r="C346" s="14" t="s">
        <v>5</v>
      </c>
      <c r="D346" s="14"/>
      <c r="E346" s="15"/>
      <c r="F346" s="134"/>
      <c r="G346" s="16">
        <f>SUM(G307:G345)</f>
        <v>0</v>
      </c>
      <c r="I346" s="12"/>
    </row>
    <row r="347" spans="1:9">
      <c r="A347" s="115"/>
      <c r="B347" s="115"/>
      <c r="C347" s="17"/>
      <c r="D347" s="17"/>
      <c r="E347" s="95"/>
      <c r="F347" s="59"/>
      <c r="G347" s="96"/>
      <c r="I347" s="12"/>
    </row>
    <row r="348" spans="1:9">
      <c r="A348" s="115"/>
      <c r="B348" s="115"/>
      <c r="C348" s="17"/>
      <c r="D348" s="17"/>
      <c r="E348" s="95"/>
      <c r="F348" s="59"/>
      <c r="G348" s="96"/>
      <c r="I348" s="12"/>
    </row>
    <row r="349" spans="1:9">
      <c r="A349" s="115"/>
      <c r="B349" s="115"/>
      <c r="C349" s="78" t="s">
        <v>376</v>
      </c>
      <c r="D349" s="17"/>
      <c r="E349" s="95"/>
      <c r="F349" s="59"/>
      <c r="G349" s="96"/>
      <c r="I349" s="12"/>
    </row>
    <row r="350" spans="1:9">
      <c r="A350" s="115">
        <v>42</v>
      </c>
      <c r="B350" s="115" t="s">
        <v>263</v>
      </c>
      <c r="C350" s="17" t="s">
        <v>264</v>
      </c>
      <c r="D350" s="17" t="s">
        <v>66</v>
      </c>
      <c r="E350" s="95">
        <v>1</v>
      </c>
      <c r="F350" s="59">
        <v>0</v>
      </c>
      <c r="G350" s="96">
        <f t="shared" ref="G350" si="14">E350*F350</f>
        <v>0</v>
      </c>
      <c r="I350" s="12"/>
    </row>
    <row r="351" spans="1:9">
      <c r="A351" s="115"/>
      <c r="B351" s="115"/>
      <c r="C351" s="17" t="s">
        <v>265</v>
      </c>
      <c r="D351" s="17"/>
      <c r="E351" s="95"/>
      <c r="F351" s="59"/>
      <c r="G351" s="96" t="s">
        <v>4</v>
      </c>
      <c r="I351" s="12"/>
    </row>
    <row r="352" spans="1:9">
      <c r="A352" s="115"/>
      <c r="B352" s="115"/>
      <c r="C352" s="17"/>
      <c r="D352" s="17"/>
      <c r="E352" s="95"/>
      <c r="F352" s="59"/>
      <c r="G352" s="96" t="s">
        <v>4</v>
      </c>
      <c r="I352" s="12"/>
    </row>
    <row r="353" spans="1:9">
      <c r="A353" s="115"/>
      <c r="B353" s="115"/>
      <c r="C353" s="17"/>
      <c r="D353" s="17"/>
      <c r="E353" s="95"/>
      <c r="F353" s="59"/>
      <c r="G353" s="96"/>
      <c r="I353" s="12"/>
    </row>
    <row r="354" spans="1:9">
      <c r="A354" s="115">
        <v>43</v>
      </c>
      <c r="B354" s="115" t="s">
        <v>263</v>
      </c>
      <c r="C354" s="17" t="s">
        <v>266</v>
      </c>
      <c r="D354" s="17" t="s">
        <v>66</v>
      </c>
      <c r="E354" s="95">
        <v>8</v>
      </c>
      <c r="F354" s="59">
        <v>0</v>
      </c>
      <c r="G354" s="96">
        <f t="shared" ref="G354" si="15">E354*F354</f>
        <v>0</v>
      </c>
      <c r="I354" s="12"/>
    </row>
    <row r="355" spans="1:9">
      <c r="A355" s="115"/>
      <c r="B355" s="115"/>
      <c r="C355" s="17" t="s">
        <v>265</v>
      </c>
      <c r="D355" s="17"/>
      <c r="E355" s="95"/>
      <c r="F355" s="59"/>
      <c r="G355" s="96" t="s">
        <v>4</v>
      </c>
      <c r="I355" s="12"/>
    </row>
    <row r="356" spans="1:9">
      <c r="A356" s="115"/>
      <c r="B356" s="115"/>
      <c r="C356" s="17"/>
      <c r="D356" s="17"/>
      <c r="E356" s="95"/>
      <c r="F356" s="59"/>
      <c r="G356" s="96" t="s">
        <v>4</v>
      </c>
      <c r="I356" s="12"/>
    </row>
    <row r="357" spans="1:9">
      <c r="A357" s="115">
        <v>44</v>
      </c>
      <c r="B357" s="115" t="s">
        <v>263</v>
      </c>
      <c r="C357" s="17" t="s">
        <v>267</v>
      </c>
      <c r="D357" s="17" t="s">
        <v>66</v>
      </c>
      <c r="E357" s="95">
        <v>4</v>
      </c>
      <c r="F357" s="59">
        <v>0</v>
      </c>
      <c r="G357" s="96">
        <f t="shared" ref="G357" si="16">E357*F357</f>
        <v>0</v>
      </c>
      <c r="I357" s="12"/>
    </row>
    <row r="358" spans="1:9">
      <c r="A358" s="115"/>
      <c r="B358" s="115"/>
      <c r="C358" s="17" t="s">
        <v>265</v>
      </c>
      <c r="D358" s="17"/>
      <c r="E358" s="95"/>
      <c r="F358" s="59"/>
      <c r="G358" s="96" t="s">
        <v>4</v>
      </c>
      <c r="I358" s="12"/>
    </row>
    <row r="359" spans="1:9">
      <c r="A359" s="115"/>
      <c r="B359" s="115"/>
      <c r="C359" s="17"/>
      <c r="D359" s="17"/>
      <c r="E359" s="95"/>
      <c r="F359" s="59"/>
      <c r="G359" s="96" t="s">
        <v>4</v>
      </c>
      <c r="I359" s="12"/>
    </row>
    <row r="360" spans="1:9">
      <c r="A360" s="115">
        <v>44</v>
      </c>
      <c r="B360" s="115" t="s">
        <v>263</v>
      </c>
      <c r="C360" s="17" t="s">
        <v>268</v>
      </c>
      <c r="D360" s="17" t="s">
        <v>66</v>
      </c>
      <c r="E360" s="95">
        <v>15</v>
      </c>
      <c r="F360" s="59">
        <v>0</v>
      </c>
      <c r="G360" s="96">
        <f t="shared" ref="G360" si="17">E360*F360</f>
        <v>0</v>
      </c>
      <c r="I360" s="12"/>
    </row>
    <row r="361" spans="1:9">
      <c r="A361" s="115" t="s">
        <v>4</v>
      </c>
      <c r="B361" s="115"/>
      <c r="C361" s="17" t="s">
        <v>265</v>
      </c>
      <c r="D361" s="17"/>
      <c r="E361" s="95"/>
      <c r="F361" s="59"/>
      <c r="G361" s="96" t="s">
        <v>4</v>
      </c>
      <c r="I361" s="12"/>
    </row>
    <row r="362" spans="1:9">
      <c r="A362" s="115"/>
      <c r="B362" s="115"/>
      <c r="C362" s="17"/>
      <c r="D362" s="17"/>
      <c r="E362" s="95"/>
      <c r="F362" s="59"/>
      <c r="G362" s="96" t="s">
        <v>4</v>
      </c>
      <c r="I362" s="12"/>
    </row>
    <row r="363" spans="1:9">
      <c r="A363" s="115">
        <v>45</v>
      </c>
      <c r="B363" s="115" t="s">
        <v>263</v>
      </c>
      <c r="C363" s="17" t="s">
        <v>269</v>
      </c>
      <c r="D363" s="17" t="s">
        <v>66</v>
      </c>
      <c r="E363" s="95">
        <v>5</v>
      </c>
      <c r="F363" s="59">
        <v>0</v>
      </c>
      <c r="G363" s="96">
        <f t="shared" ref="G363" si="18">E363*F363</f>
        <v>0</v>
      </c>
      <c r="I363" s="12"/>
    </row>
    <row r="364" spans="1:9">
      <c r="A364" s="115"/>
      <c r="B364" s="115"/>
      <c r="C364" s="17" t="s">
        <v>265</v>
      </c>
      <c r="D364" s="17"/>
      <c r="E364" s="95"/>
      <c r="F364" s="59"/>
      <c r="G364" s="96" t="s">
        <v>4</v>
      </c>
      <c r="I364" s="12"/>
    </row>
    <row r="365" spans="1:9">
      <c r="A365" s="115"/>
      <c r="B365" s="115"/>
      <c r="C365" s="17"/>
      <c r="D365" s="17"/>
      <c r="E365" s="95"/>
      <c r="F365" s="59"/>
      <c r="G365" s="96" t="s">
        <v>4</v>
      </c>
      <c r="I365" s="12"/>
    </row>
    <row r="366" spans="1:9">
      <c r="A366" s="115">
        <v>46</v>
      </c>
      <c r="B366" s="115" t="s">
        <v>263</v>
      </c>
      <c r="C366" s="17" t="s">
        <v>270</v>
      </c>
      <c r="D366" s="17" t="s">
        <v>66</v>
      </c>
      <c r="E366" s="95">
        <v>1</v>
      </c>
      <c r="F366" s="59">
        <v>0</v>
      </c>
      <c r="G366" s="96">
        <f t="shared" ref="G366" si="19">E366*F366</f>
        <v>0</v>
      </c>
      <c r="I366" s="12"/>
    </row>
    <row r="367" spans="1:9">
      <c r="A367" s="115"/>
      <c r="B367" s="115"/>
      <c r="C367" s="17" t="s">
        <v>265</v>
      </c>
      <c r="D367" s="17"/>
      <c r="E367" s="95"/>
      <c r="F367" s="59"/>
      <c r="G367" s="96" t="s">
        <v>4</v>
      </c>
      <c r="I367" s="12"/>
    </row>
    <row r="368" spans="1:9">
      <c r="A368" s="115"/>
      <c r="B368" s="115"/>
      <c r="C368" s="17"/>
      <c r="D368" s="17"/>
      <c r="E368" s="95"/>
      <c r="F368" s="59"/>
      <c r="G368" s="96" t="s">
        <v>4</v>
      </c>
      <c r="I368" s="12"/>
    </row>
    <row r="369" spans="1:9">
      <c r="A369" s="115">
        <v>47</v>
      </c>
      <c r="B369" s="115" t="s">
        <v>263</v>
      </c>
      <c r="C369" s="17" t="s">
        <v>271</v>
      </c>
      <c r="D369" s="17" t="s">
        <v>66</v>
      </c>
      <c r="E369" s="95">
        <v>9</v>
      </c>
      <c r="F369" s="59">
        <v>0</v>
      </c>
      <c r="G369" s="96">
        <f t="shared" ref="G369" si="20">E369*F369</f>
        <v>0</v>
      </c>
      <c r="I369" s="12"/>
    </row>
    <row r="370" spans="1:9">
      <c r="A370" s="115"/>
      <c r="B370" s="115"/>
      <c r="C370" s="17" t="s">
        <v>265</v>
      </c>
      <c r="D370" s="17"/>
      <c r="E370" s="95"/>
      <c r="F370" s="59"/>
      <c r="G370" s="96" t="s">
        <v>4</v>
      </c>
      <c r="I370" s="12"/>
    </row>
    <row r="371" spans="1:9">
      <c r="A371" s="115"/>
      <c r="B371" s="115"/>
      <c r="C371" s="17"/>
      <c r="D371" s="17"/>
      <c r="E371" s="95"/>
      <c r="F371" s="59"/>
      <c r="G371" s="96" t="s">
        <v>4</v>
      </c>
      <c r="I371" s="12"/>
    </row>
    <row r="372" spans="1:9">
      <c r="A372" s="115">
        <v>48</v>
      </c>
      <c r="B372" s="115" t="s">
        <v>263</v>
      </c>
      <c r="C372" s="17" t="s">
        <v>272</v>
      </c>
      <c r="D372" s="17" t="s">
        <v>66</v>
      </c>
      <c r="E372" s="95">
        <v>9</v>
      </c>
      <c r="F372" s="59">
        <v>0</v>
      </c>
      <c r="G372" s="96">
        <f t="shared" ref="G372" si="21">E372*F372</f>
        <v>0</v>
      </c>
      <c r="I372" s="12"/>
    </row>
    <row r="373" spans="1:9">
      <c r="A373" s="115"/>
      <c r="B373" s="115"/>
      <c r="C373" s="17" t="s">
        <v>265</v>
      </c>
      <c r="D373" s="17"/>
      <c r="E373" s="95"/>
      <c r="F373" s="59"/>
      <c r="G373" s="96" t="s">
        <v>4</v>
      </c>
      <c r="I373" s="12"/>
    </row>
    <row r="374" spans="1:9">
      <c r="A374" s="115"/>
      <c r="B374" s="115"/>
      <c r="C374" s="17"/>
      <c r="D374" s="17"/>
      <c r="E374" s="95"/>
      <c r="F374" s="59"/>
      <c r="G374" s="96" t="s">
        <v>4</v>
      </c>
      <c r="I374" s="12"/>
    </row>
    <row r="375" spans="1:9">
      <c r="A375" s="115">
        <v>49</v>
      </c>
      <c r="B375" s="115" t="s">
        <v>263</v>
      </c>
      <c r="C375" s="17" t="s">
        <v>273</v>
      </c>
      <c r="D375" s="17" t="s">
        <v>66</v>
      </c>
      <c r="E375" s="95">
        <v>2</v>
      </c>
      <c r="F375" s="59">
        <v>0</v>
      </c>
      <c r="G375" s="96">
        <f t="shared" ref="G375" si="22">E375*F375</f>
        <v>0</v>
      </c>
      <c r="I375" s="12"/>
    </row>
    <row r="376" spans="1:9">
      <c r="A376" s="115"/>
      <c r="B376" s="115"/>
      <c r="C376" s="17" t="s">
        <v>265</v>
      </c>
      <c r="D376" s="17"/>
      <c r="E376" s="95"/>
      <c r="F376" s="59"/>
      <c r="G376" s="96" t="s">
        <v>4</v>
      </c>
      <c r="I376" s="12"/>
    </row>
    <row r="377" spans="1:9">
      <c r="A377" s="115"/>
      <c r="B377" s="115"/>
      <c r="C377" s="17"/>
      <c r="D377" s="17"/>
      <c r="E377" s="95"/>
      <c r="F377" s="59"/>
      <c r="G377" s="96" t="s">
        <v>4</v>
      </c>
      <c r="I377" s="12"/>
    </row>
    <row r="378" spans="1:9">
      <c r="A378" s="115"/>
      <c r="B378" s="115"/>
      <c r="C378" s="17"/>
      <c r="D378" s="17"/>
      <c r="E378" s="95"/>
      <c r="F378" s="59"/>
      <c r="G378" s="96" t="s">
        <v>4</v>
      </c>
      <c r="I378" s="12"/>
    </row>
    <row r="379" spans="1:9">
      <c r="A379" s="115">
        <v>50</v>
      </c>
      <c r="B379" s="115" t="s">
        <v>274</v>
      </c>
      <c r="C379" s="17" t="s">
        <v>377</v>
      </c>
      <c r="D379" s="17" t="s">
        <v>66</v>
      </c>
      <c r="E379" s="95">
        <v>7</v>
      </c>
      <c r="F379" s="59">
        <v>0</v>
      </c>
      <c r="G379" s="96">
        <f t="shared" ref="G379" si="23">E379*F379</f>
        <v>0</v>
      </c>
      <c r="I379" s="12"/>
    </row>
    <row r="380" spans="1:9">
      <c r="A380" s="116" t="s">
        <v>4</v>
      </c>
      <c r="B380" s="116" t="s">
        <v>275</v>
      </c>
      <c r="C380" s="116">
        <v>5</v>
      </c>
      <c r="D380" s="110"/>
      <c r="E380" s="113"/>
      <c r="F380" s="133"/>
      <c r="G380" s="96" t="s">
        <v>4</v>
      </c>
      <c r="I380" s="12"/>
    </row>
    <row r="381" spans="1:9">
      <c r="A381" s="116" t="s">
        <v>4</v>
      </c>
      <c r="B381" s="116" t="s">
        <v>276</v>
      </c>
      <c r="C381" s="116">
        <v>2</v>
      </c>
      <c r="D381" s="110"/>
      <c r="E381" s="113"/>
      <c r="F381" s="133"/>
      <c r="G381" s="96" t="s">
        <v>4</v>
      </c>
      <c r="I381" s="12"/>
    </row>
    <row r="382" spans="1:9">
      <c r="A382" s="120"/>
      <c r="B382" s="120"/>
      <c r="C382" s="120"/>
      <c r="D382" s="17"/>
      <c r="E382" s="95"/>
      <c r="F382" s="59"/>
      <c r="G382" s="96" t="s">
        <v>4</v>
      </c>
      <c r="I382" s="12"/>
    </row>
    <row r="383" spans="1:9">
      <c r="A383" s="115">
        <v>51</v>
      </c>
      <c r="B383" s="115" t="s">
        <v>277</v>
      </c>
      <c r="C383" s="17" t="s">
        <v>278</v>
      </c>
      <c r="D383" s="17" t="s">
        <v>66</v>
      </c>
      <c r="E383" s="95">
        <v>47</v>
      </c>
      <c r="F383" s="59">
        <v>0</v>
      </c>
      <c r="G383" s="96">
        <f t="shared" ref="G383" si="24">E383*F383</f>
        <v>0</v>
      </c>
      <c r="I383" s="12"/>
    </row>
    <row r="384" spans="1:9">
      <c r="A384" s="102" t="s">
        <v>4</v>
      </c>
      <c r="B384" s="102" t="s">
        <v>279</v>
      </c>
      <c r="C384" s="102">
        <v>8</v>
      </c>
      <c r="D384" s="110"/>
      <c r="E384" s="113"/>
      <c r="F384" s="133"/>
      <c r="G384" s="96" t="s">
        <v>4</v>
      </c>
      <c r="I384" s="12"/>
    </row>
    <row r="385" spans="1:9">
      <c r="A385" s="102" t="s">
        <v>4</v>
      </c>
      <c r="B385" s="102" t="s">
        <v>280</v>
      </c>
      <c r="C385" s="102">
        <v>4</v>
      </c>
      <c r="D385" s="110"/>
      <c r="E385" s="113"/>
      <c r="F385" s="133"/>
      <c r="G385" s="96" t="s">
        <v>4</v>
      </c>
      <c r="I385" s="12"/>
    </row>
    <row r="386" spans="1:9">
      <c r="A386" s="102" t="s">
        <v>4</v>
      </c>
      <c r="B386" s="102" t="s">
        <v>281</v>
      </c>
      <c r="C386" s="102">
        <v>15</v>
      </c>
      <c r="D386" s="110"/>
      <c r="E386" s="113"/>
      <c r="F386" s="133"/>
      <c r="G386" s="96" t="s">
        <v>4</v>
      </c>
      <c r="I386" s="12"/>
    </row>
    <row r="387" spans="1:9">
      <c r="A387" s="102" t="s">
        <v>4</v>
      </c>
      <c r="B387" s="102" t="s">
        <v>282</v>
      </c>
      <c r="C387" s="102">
        <v>9</v>
      </c>
      <c r="D387" s="110"/>
      <c r="E387" s="113"/>
      <c r="F387" s="133"/>
      <c r="G387" s="96" t="s">
        <v>4</v>
      </c>
      <c r="I387" s="12"/>
    </row>
    <row r="388" spans="1:9">
      <c r="A388" s="102" t="s">
        <v>4</v>
      </c>
      <c r="B388" s="102" t="s">
        <v>283</v>
      </c>
      <c r="C388" s="102">
        <v>9</v>
      </c>
      <c r="D388" s="110"/>
      <c r="E388" s="113"/>
      <c r="F388" s="133"/>
      <c r="G388" s="96" t="s">
        <v>4</v>
      </c>
      <c r="I388" s="12"/>
    </row>
    <row r="389" spans="1:9">
      <c r="A389" s="102" t="s">
        <v>340</v>
      </c>
      <c r="B389" s="102" t="s">
        <v>284</v>
      </c>
      <c r="C389" s="102">
        <v>2</v>
      </c>
      <c r="D389" s="110"/>
      <c r="E389" s="113"/>
      <c r="F389" s="133"/>
      <c r="G389" s="96" t="s">
        <v>4</v>
      </c>
      <c r="I389" s="12"/>
    </row>
    <row r="390" spans="1:9">
      <c r="A390" s="104"/>
      <c r="B390" s="104"/>
      <c r="C390" s="104"/>
      <c r="D390" s="17"/>
      <c r="E390" s="95"/>
      <c r="F390" s="59"/>
      <c r="G390" s="96" t="s">
        <v>4</v>
      </c>
      <c r="I390" s="12"/>
    </row>
    <row r="391" spans="1:9">
      <c r="A391" s="115">
        <v>52</v>
      </c>
      <c r="B391" s="115" t="s">
        <v>263</v>
      </c>
      <c r="C391" s="17" t="s">
        <v>285</v>
      </c>
      <c r="D391" s="17" t="s">
        <v>67</v>
      </c>
      <c r="E391" s="95">
        <v>73.05</v>
      </c>
      <c r="F391" s="59">
        <v>0</v>
      </c>
      <c r="G391" s="96">
        <f t="shared" ref="G391" si="25">E391*F391</f>
        <v>0</v>
      </c>
      <c r="I391" s="12"/>
    </row>
    <row r="392" spans="1:9">
      <c r="A392" s="136"/>
      <c r="B392" s="136"/>
      <c r="C392" s="101" t="s">
        <v>286</v>
      </c>
      <c r="D392" s="110"/>
      <c r="E392" s="117" t="s">
        <v>287</v>
      </c>
      <c r="F392" s="133"/>
      <c r="G392" s="96" t="s">
        <v>4</v>
      </c>
      <c r="I392" s="12"/>
    </row>
    <row r="393" spans="1:9">
      <c r="A393" s="136"/>
      <c r="B393" s="136"/>
      <c r="C393" s="101" t="s">
        <v>288</v>
      </c>
      <c r="D393" s="110"/>
      <c r="E393" s="117" t="s">
        <v>289</v>
      </c>
      <c r="F393" s="133"/>
      <c r="G393" s="96" t="s">
        <v>4</v>
      </c>
      <c r="I393" s="12"/>
    </row>
    <row r="394" spans="1:9">
      <c r="A394" s="136"/>
      <c r="B394" s="136"/>
      <c r="C394" s="101" t="s">
        <v>290</v>
      </c>
      <c r="D394" s="110"/>
      <c r="E394" s="117" t="s">
        <v>291</v>
      </c>
      <c r="F394" s="133"/>
      <c r="G394" s="96" t="s">
        <v>4</v>
      </c>
      <c r="I394" s="12"/>
    </row>
    <row r="395" spans="1:9">
      <c r="A395" s="136"/>
      <c r="B395" s="136"/>
      <c r="C395" s="101" t="s">
        <v>292</v>
      </c>
      <c r="D395" s="110"/>
      <c r="E395" s="117" t="s">
        <v>293</v>
      </c>
      <c r="F395" s="133"/>
      <c r="G395" s="96" t="s">
        <v>4</v>
      </c>
      <c r="I395" s="12"/>
    </row>
    <row r="396" spans="1:9">
      <c r="A396" s="136"/>
      <c r="B396" s="136"/>
      <c r="C396" s="101" t="s">
        <v>294</v>
      </c>
      <c r="D396" s="110"/>
      <c r="E396" s="117" t="s">
        <v>295</v>
      </c>
      <c r="F396" s="133"/>
      <c r="G396" s="96" t="s">
        <v>4</v>
      </c>
      <c r="I396" s="12"/>
    </row>
    <row r="397" spans="1:9">
      <c r="A397" s="115"/>
      <c r="B397" s="115"/>
      <c r="C397" s="17"/>
      <c r="D397" s="17"/>
      <c r="E397" s="95"/>
      <c r="F397" s="59"/>
      <c r="G397" s="96" t="s">
        <v>4</v>
      </c>
      <c r="I397" s="12"/>
    </row>
    <row r="398" spans="1:9">
      <c r="A398" s="115">
        <v>53</v>
      </c>
      <c r="B398" s="115" t="s">
        <v>296</v>
      </c>
      <c r="C398" s="17" t="s">
        <v>297</v>
      </c>
      <c r="D398" s="17" t="s">
        <v>4</v>
      </c>
      <c r="E398" s="113">
        <f>G350+G354+G357+G360+G363+G366+G369+G372+G375+G379+G383+G391</f>
        <v>0</v>
      </c>
      <c r="F398" s="135">
        <v>0</v>
      </c>
      <c r="G398" s="96">
        <f t="shared" ref="G398" si="26">E398*F398</f>
        <v>0</v>
      </c>
      <c r="I398" s="12"/>
    </row>
    <row r="399" spans="1:9">
      <c r="A399" s="115"/>
      <c r="B399" s="115"/>
      <c r="C399" s="17"/>
      <c r="D399" s="17"/>
      <c r="E399" s="95"/>
      <c r="F399" s="59"/>
      <c r="G399" s="96" t="s">
        <v>4</v>
      </c>
      <c r="I399" s="12"/>
    </row>
    <row r="400" spans="1:9">
      <c r="A400" s="115"/>
      <c r="B400" s="115"/>
      <c r="C400" s="17"/>
      <c r="D400" s="17"/>
      <c r="E400" s="95"/>
      <c r="F400" s="59"/>
      <c r="G400" s="96" t="s">
        <v>4</v>
      </c>
      <c r="I400" s="12"/>
    </row>
    <row r="401" spans="1:9">
      <c r="A401" s="115">
        <v>54</v>
      </c>
      <c r="B401" s="115" t="s">
        <v>298</v>
      </c>
      <c r="C401" s="17" t="s">
        <v>299</v>
      </c>
      <c r="D401" s="17" t="s">
        <v>66</v>
      </c>
      <c r="E401" s="95">
        <v>7</v>
      </c>
      <c r="F401" s="59">
        <v>0</v>
      </c>
      <c r="G401" s="96">
        <f t="shared" ref="G401" si="27">E401*F401</f>
        <v>0</v>
      </c>
      <c r="I401" s="12"/>
    </row>
    <row r="402" spans="1:9">
      <c r="A402" s="115"/>
      <c r="B402" s="115"/>
      <c r="C402" s="17"/>
      <c r="D402" s="17"/>
      <c r="E402" s="95"/>
      <c r="F402" s="59" t="s">
        <v>4</v>
      </c>
      <c r="G402" s="96" t="s">
        <v>4</v>
      </c>
      <c r="I402" s="12"/>
    </row>
    <row r="403" spans="1:9">
      <c r="A403" s="115">
        <v>55</v>
      </c>
      <c r="B403" s="115" t="s">
        <v>300</v>
      </c>
      <c r="C403" s="17" t="s">
        <v>301</v>
      </c>
      <c r="D403" s="17" t="s">
        <v>66</v>
      </c>
      <c r="E403" s="95">
        <v>47</v>
      </c>
      <c r="F403" s="59">
        <v>0</v>
      </c>
      <c r="G403" s="96">
        <f t="shared" ref="G403" si="28">E403*F403</f>
        <v>0</v>
      </c>
      <c r="I403" s="12"/>
    </row>
    <row r="404" spans="1:9">
      <c r="A404" s="115"/>
      <c r="B404" s="115"/>
      <c r="C404" s="14" t="s">
        <v>5</v>
      </c>
      <c r="D404" s="14"/>
      <c r="E404" s="15"/>
      <c r="F404" s="134"/>
      <c r="G404" s="16">
        <f>SUM(G350:G403)</f>
        <v>0</v>
      </c>
      <c r="I404" s="12"/>
    </row>
    <row r="405" spans="1:9">
      <c r="A405" s="115"/>
      <c r="B405" s="115"/>
      <c r="C405" s="17"/>
      <c r="D405" s="17"/>
      <c r="E405" s="95"/>
      <c r="F405" s="59"/>
      <c r="G405" s="96"/>
      <c r="I405" s="12"/>
    </row>
    <row r="406" spans="1:9">
      <c r="A406" s="115"/>
      <c r="B406" s="115"/>
      <c r="C406" s="78" t="s">
        <v>50</v>
      </c>
      <c r="D406" s="17"/>
      <c r="E406" s="95"/>
      <c r="F406" s="59"/>
      <c r="G406" s="96"/>
      <c r="I406" s="12"/>
    </row>
    <row r="407" spans="1:9">
      <c r="A407" s="115"/>
      <c r="B407" s="115"/>
      <c r="C407" s="17"/>
      <c r="D407" s="17"/>
      <c r="E407" s="95"/>
      <c r="F407" s="59"/>
      <c r="G407" s="96" t="s">
        <v>4</v>
      </c>
      <c r="I407" s="12"/>
    </row>
    <row r="408" spans="1:9">
      <c r="A408" s="115">
        <v>56</v>
      </c>
      <c r="B408" s="115" t="s">
        <v>302</v>
      </c>
      <c r="C408" s="17" t="s">
        <v>310</v>
      </c>
      <c r="D408" s="17" t="s">
        <v>66</v>
      </c>
      <c r="E408" s="95">
        <v>1</v>
      </c>
      <c r="F408" s="59">
        <v>0</v>
      </c>
      <c r="G408" s="96">
        <f t="shared" ref="G408" si="29">E408*F408</f>
        <v>0</v>
      </c>
      <c r="I408" s="12"/>
    </row>
    <row r="409" spans="1:9">
      <c r="A409" s="115"/>
      <c r="B409" s="115"/>
      <c r="C409" s="17" t="s">
        <v>320</v>
      </c>
      <c r="D409" s="17"/>
      <c r="E409" s="95"/>
      <c r="F409" s="59"/>
      <c r="G409" s="96"/>
      <c r="I409" s="12"/>
    </row>
    <row r="410" spans="1:9" ht="23.25" customHeight="1">
      <c r="A410" s="115"/>
      <c r="B410" s="115"/>
      <c r="C410" s="17"/>
      <c r="D410" s="17"/>
      <c r="E410" s="95"/>
      <c r="F410" s="59"/>
      <c r="G410" s="96"/>
      <c r="I410" s="12"/>
    </row>
    <row r="411" spans="1:9">
      <c r="A411" s="115">
        <v>57</v>
      </c>
      <c r="B411" s="115" t="s">
        <v>302</v>
      </c>
      <c r="C411" s="17" t="s">
        <v>378</v>
      </c>
      <c r="D411" s="17" t="s">
        <v>66</v>
      </c>
      <c r="E411" s="95">
        <v>1</v>
      </c>
      <c r="F411" s="59">
        <v>0</v>
      </c>
      <c r="G411" s="96">
        <f t="shared" ref="G411" si="30">E411*F411</f>
        <v>0</v>
      </c>
      <c r="I411" s="12"/>
    </row>
    <row r="412" spans="1:9">
      <c r="A412" s="115"/>
      <c r="B412" s="115"/>
      <c r="C412" s="17" t="s">
        <v>307</v>
      </c>
      <c r="D412" s="17"/>
      <c r="E412" s="95"/>
      <c r="F412" s="59"/>
      <c r="G412" s="96" t="s">
        <v>4</v>
      </c>
      <c r="I412" s="12"/>
    </row>
    <row r="413" spans="1:9">
      <c r="A413" s="115"/>
      <c r="B413" s="115"/>
      <c r="C413" s="17" t="s">
        <v>308</v>
      </c>
      <c r="D413" s="17"/>
      <c r="E413" s="95"/>
      <c r="F413" s="59"/>
      <c r="G413" s="96" t="s">
        <v>4</v>
      </c>
      <c r="I413" s="12"/>
    </row>
    <row r="414" spans="1:9">
      <c r="A414" s="115"/>
      <c r="B414" s="115"/>
      <c r="C414" s="17"/>
      <c r="D414" s="17"/>
      <c r="E414" s="95"/>
      <c r="F414" s="59"/>
      <c r="G414" s="96"/>
      <c r="I414" s="12"/>
    </row>
    <row r="415" spans="1:9">
      <c r="A415" s="115">
        <v>58</v>
      </c>
      <c r="B415" s="115" t="s">
        <v>303</v>
      </c>
      <c r="C415" s="99" t="s">
        <v>45</v>
      </c>
      <c r="D415" s="17" t="s">
        <v>4</v>
      </c>
      <c r="E415" s="113">
        <f>G408+G411</f>
        <v>0</v>
      </c>
      <c r="F415" s="135">
        <v>0</v>
      </c>
      <c r="G415" s="96">
        <f t="shared" ref="G415" si="31">E415*F415</f>
        <v>0</v>
      </c>
      <c r="I415" s="12"/>
    </row>
    <row r="416" spans="1:9" ht="16.5" customHeight="1">
      <c r="A416" s="115"/>
      <c r="B416" s="115"/>
      <c r="C416" s="109" t="s">
        <v>5</v>
      </c>
      <c r="D416" s="14"/>
      <c r="E416" s="15"/>
      <c r="F416" s="134"/>
      <c r="G416" s="16">
        <f>SUM(G407:G415)</f>
        <v>0</v>
      </c>
      <c r="I416" s="12"/>
    </row>
    <row r="417" spans="1:9">
      <c r="A417" s="115"/>
      <c r="B417" s="115"/>
      <c r="C417" s="17"/>
      <c r="D417" s="17"/>
      <c r="E417" s="95"/>
      <c r="F417" s="59"/>
      <c r="G417" s="96"/>
      <c r="I417" s="12"/>
    </row>
    <row r="418" spans="1:9">
      <c r="A418" s="115"/>
      <c r="B418" s="115"/>
      <c r="C418" s="17"/>
      <c r="D418" s="17"/>
      <c r="E418" s="95"/>
      <c r="F418" s="59"/>
      <c r="G418" s="96"/>
      <c r="I418" s="12"/>
    </row>
    <row r="419" spans="1:9">
      <c r="A419" s="104"/>
      <c r="B419" s="104"/>
      <c r="C419" s="108" t="s">
        <v>51</v>
      </c>
      <c r="D419" s="17"/>
      <c r="E419" s="98"/>
      <c r="F419" s="59"/>
      <c r="G419" s="96"/>
      <c r="I419" s="12"/>
    </row>
    <row r="420" spans="1:9">
      <c r="A420" s="115">
        <v>59</v>
      </c>
      <c r="B420" s="115">
        <v>784453652</v>
      </c>
      <c r="C420" s="17" t="s">
        <v>329</v>
      </c>
      <c r="D420" s="17" t="s">
        <v>52</v>
      </c>
      <c r="E420" s="95">
        <f>E421</f>
        <v>2292.7739999999999</v>
      </c>
      <c r="F420" s="59">
        <v>0</v>
      </c>
      <c r="G420" s="96">
        <f>E420*F420</f>
        <v>0</v>
      </c>
      <c r="I420" s="12"/>
    </row>
    <row r="421" spans="1:9" ht="20.25">
      <c r="A421" s="102" t="s">
        <v>4</v>
      </c>
      <c r="B421" s="102" t="s">
        <v>309</v>
      </c>
      <c r="C421" s="102" t="s">
        <v>430</v>
      </c>
      <c r="D421" s="110"/>
      <c r="E421" s="117">
        <v>2292.7739999999999</v>
      </c>
      <c r="F421" s="133" t="s">
        <v>4</v>
      </c>
      <c r="G421" s="112"/>
      <c r="I421" s="12"/>
    </row>
    <row r="422" spans="1:9">
      <c r="A422" s="102"/>
      <c r="B422" s="102"/>
      <c r="C422" s="101"/>
      <c r="D422" s="110"/>
      <c r="E422" s="117"/>
      <c r="F422" s="133"/>
      <c r="G422" s="112"/>
      <c r="I422" s="12"/>
    </row>
    <row r="423" spans="1:9">
      <c r="A423" s="115">
        <v>60</v>
      </c>
      <c r="B423" s="115">
        <v>784453662</v>
      </c>
      <c r="C423" s="17" t="s">
        <v>330</v>
      </c>
      <c r="D423" s="110"/>
      <c r="E423" s="118">
        <f>E424</f>
        <v>229.83</v>
      </c>
      <c r="F423" s="133">
        <v>0</v>
      </c>
      <c r="G423" s="112">
        <f>E423*F423</f>
        <v>0</v>
      </c>
      <c r="I423" s="12"/>
    </row>
    <row r="424" spans="1:9">
      <c r="A424" s="102" t="s">
        <v>4</v>
      </c>
      <c r="B424" s="102" t="s">
        <v>304</v>
      </c>
      <c r="C424" s="101" t="s">
        <v>4</v>
      </c>
      <c r="D424" s="110"/>
      <c r="E424" s="117">
        <v>229.83</v>
      </c>
      <c r="F424" s="133"/>
      <c r="G424" s="112"/>
      <c r="I424" s="12"/>
    </row>
    <row r="425" spans="1:9">
      <c r="A425" s="136"/>
      <c r="B425" s="136"/>
      <c r="C425" s="110"/>
      <c r="D425" s="110"/>
      <c r="E425" s="118"/>
      <c r="F425" s="133"/>
      <c r="G425" s="112"/>
      <c r="I425" s="12"/>
    </row>
    <row r="426" spans="1:9">
      <c r="A426" s="115">
        <v>61</v>
      </c>
      <c r="B426" s="115" t="s">
        <v>305</v>
      </c>
      <c r="C426" s="17" t="s">
        <v>306</v>
      </c>
      <c r="D426" s="17" t="s">
        <v>52</v>
      </c>
      <c r="E426" s="95">
        <f>E420+E423</f>
        <v>2522.6039999999998</v>
      </c>
      <c r="F426" s="59">
        <v>0</v>
      </c>
      <c r="G426" s="96">
        <f>E426*F426</f>
        <v>0</v>
      </c>
      <c r="I426" s="12"/>
    </row>
    <row r="427" spans="1:9">
      <c r="A427" s="115"/>
      <c r="B427" s="115"/>
      <c r="C427" s="14" t="s">
        <v>5</v>
      </c>
      <c r="D427" s="14"/>
      <c r="E427" s="15"/>
      <c r="F427" s="134"/>
      <c r="G427" s="16">
        <f>SUM(G420:G426)</f>
        <v>0</v>
      </c>
      <c r="I427" s="12"/>
    </row>
    <row r="428" spans="1:9">
      <c r="A428" s="115"/>
      <c r="B428" s="115"/>
      <c r="C428" s="17"/>
      <c r="D428" s="17"/>
      <c r="E428" s="95" t="s">
        <v>4</v>
      </c>
      <c r="F428" s="59"/>
      <c r="G428" s="96"/>
      <c r="I428" s="12"/>
    </row>
    <row r="429" spans="1:9">
      <c r="A429" s="115"/>
      <c r="B429" s="115"/>
      <c r="C429" s="17"/>
      <c r="D429" s="17"/>
      <c r="E429" s="95" t="s">
        <v>4</v>
      </c>
      <c r="F429" s="59" t="s">
        <v>4</v>
      </c>
      <c r="G429" s="96"/>
      <c r="I429" s="12"/>
    </row>
    <row r="430" spans="1:9">
      <c r="A430" s="40"/>
      <c r="B430" s="40"/>
      <c r="C430" s="1"/>
      <c r="D430" s="1"/>
      <c r="E430" s="2"/>
      <c r="F430" s="3"/>
      <c r="G430" s="3"/>
      <c r="I430" s="12"/>
    </row>
    <row r="431" spans="1:9">
      <c r="C431" s="2" t="s">
        <v>4</v>
      </c>
      <c r="I431" s="12"/>
    </row>
    <row r="432" spans="1:9">
      <c r="I432" s="12"/>
    </row>
    <row r="433" spans="9:9">
      <c r="I433" s="12"/>
    </row>
    <row r="434" spans="9:9">
      <c r="I434" s="12"/>
    </row>
    <row r="435" spans="9:9">
      <c r="I435" s="12"/>
    </row>
    <row r="436" spans="9:9">
      <c r="I436" s="12"/>
    </row>
    <row r="437" spans="9:9">
      <c r="I437" s="12"/>
    </row>
    <row r="438" spans="9:9">
      <c r="I438" s="12"/>
    </row>
    <row r="439" spans="9:9">
      <c r="I439" s="12"/>
    </row>
    <row r="440" spans="9:9">
      <c r="I440" s="12"/>
    </row>
    <row r="441" spans="9:9">
      <c r="I441" s="12"/>
    </row>
    <row r="442" spans="9:9">
      <c r="I442" s="12"/>
    </row>
    <row r="443" spans="9:9">
      <c r="I443" s="12"/>
    </row>
    <row r="444" spans="9:9">
      <c r="I444" s="12"/>
    </row>
    <row r="445" spans="9:9">
      <c r="I445" s="12"/>
    </row>
    <row r="446" spans="9:9">
      <c r="I446" s="12"/>
    </row>
    <row r="447" spans="9:9">
      <c r="I447" s="12"/>
    </row>
    <row r="448" spans="9:9">
      <c r="I448" s="12"/>
    </row>
    <row r="449" spans="9:9">
      <c r="I449" s="12"/>
    </row>
    <row r="450" spans="9:9">
      <c r="I450" s="12"/>
    </row>
    <row r="451" spans="9:9">
      <c r="I451" s="12"/>
    </row>
    <row r="452" spans="9:9">
      <c r="I452" s="12"/>
    </row>
    <row r="453" spans="9:9">
      <c r="I453" s="12"/>
    </row>
    <row r="454" spans="9:9">
      <c r="I454" s="12"/>
    </row>
    <row r="455" spans="9:9">
      <c r="I455" s="12"/>
    </row>
    <row r="456" spans="9:9">
      <c r="I456" s="12"/>
    </row>
    <row r="457" spans="9:9">
      <c r="I457" s="12"/>
    </row>
    <row r="458" spans="9:9">
      <c r="I458" s="12"/>
    </row>
    <row r="459" spans="9:9">
      <c r="I459" s="12"/>
    </row>
    <row r="460" spans="9:9">
      <c r="I460" s="12"/>
    </row>
    <row r="461" spans="9:9">
      <c r="I461" s="12"/>
    </row>
    <row r="462" spans="9:9">
      <c r="I462" s="12"/>
    </row>
    <row r="463" spans="9:9">
      <c r="I463" s="12"/>
    </row>
    <row r="464" spans="9:9">
      <c r="I464" s="12"/>
    </row>
    <row r="465" spans="9:9">
      <c r="I465" s="12"/>
    </row>
    <row r="466" spans="9:9">
      <c r="I466" s="12"/>
    </row>
    <row r="467" spans="9:9">
      <c r="I467" s="12"/>
    </row>
    <row r="468" spans="9:9">
      <c r="I468" s="12"/>
    </row>
    <row r="469" spans="9:9">
      <c r="I469" s="12"/>
    </row>
    <row r="470" spans="9:9">
      <c r="I470" s="12"/>
    </row>
    <row r="471" spans="9:9">
      <c r="I471" s="12"/>
    </row>
    <row r="472" spans="9:9">
      <c r="I472" s="12"/>
    </row>
    <row r="473" spans="9:9">
      <c r="I473" s="12"/>
    </row>
    <row r="474" spans="9:9">
      <c r="I474" s="12"/>
    </row>
    <row r="475" spans="9:9">
      <c r="I475" s="12"/>
    </row>
    <row r="476" spans="9:9">
      <c r="I476" s="12"/>
    </row>
    <row r="477" spans="9:9">
      <c r="I477" s="12"/>
    </row>
    <row r="478" spans="9:9">
      <c r="I478" s="12"/>
    </row>
    <row r="479" spans="9:9">
      <c r="I479" s="12"/>
    </row>
    <row r="480" spans="9:9">
      <c r="I480" s="12"/>
    </row>
    <row r="481" spans="9:9">
      <c r="I481" s="12"/>
    </row>
    <row r="482" spans="9:9">
      <c r="I482" s="12"/>
    </row>
    <row r="483" spans="9:9">
      <c r="I483" s="12"/>
    </row>
    <row r="484" spans="9:9">
      <c r="I484" s="12"/>
    </row>
    <row r="485" spans="9:9">
      <c r="I485" s="12"/>
    </row>
    <row r="486" spans="9:9">
      <c r="I486" s="12"/>
    </row>
    <row r="487" spans="9:9">
      <c r="I487" s="12"/>
    </row>
    <row r="488" spans="9:9">
      <c r="I488" s="12"/>
    </row>
    <row r="489" spans="9:9">
      <c r="I489" s="12"/>
    </row>
    <row r="490" spans="9:9">
      <c r="I490" s="12"/>
    </row>
    <row r="491" spans="9:9">
      <c r="I491" s="12"/>
    </row>
    <row r="492" spans="9:9">
      <c r="I492" s="12"/>
    </row>
    <row r="493" spans="9:9">
      <c r="I493" s="12"/>
    </row>
    <row r="494" spans="9:9">
      <c r="I494" s="12"/>
    </row>
    <row r="495" spans="9:9">
      <c r="I495" s="12"/>
    </row>
    <row r="496" spans="9:9">
      <c r="I496" s="12"/>
    </row>
    <row r="497" spans="9:9">
      <c r="I497" s="12"/>
    </row>
    <row r="498" spans="9:9">
      <c r="I498" s="12"/>
    </row>
    <row r="499" spans="9:9">
      <c r="I499" s="12"/>
    </row>
    <row r="500" spans="9:9">
      <c r="I500" s="12"/>
    </row>
    <row r="501" spans="9:9">
      <c r="I501" s="12"/>
    </row>
    <row r="502" spans="9:9">
      <c r="I502" s="12"/>
    </row>
    <row r="503" spans="9:9">
      <c r="I503" s="12"/>
    </row>
    <row r="504" spans="9:9">
      <c r="I504" s="12"/>
    </row>
    <row r="505" spans="9:9">
      <c r="I505" s="12"/>
    </row>
    <row r="506" spans="9:9">
      <c r="I506" s="12"/>
    </row>
    <row r="507" spans="9:9">
      <c r="I507" s="12"/>
    </row>
    <row r="508" spans="9:9">
      <c r="I508" s="12"/>
    </row>
    <row r="509" spans="9:9">
      <c r="I509" s="12"/>
    </row>
    <row r="510" spans="9:9">
      <c r="I510" s="12"/>
    </row>
    <row r="511" spans="9:9">
      <c r="I511" s="12"/>
    </row>
    <row r="512" spans="9:9">
      <c r="I512" s="12"/>
    </row>
    <row r="513" spans="9:9">
      <c r="I513" s="12"/>
    </row>
    <row r="514" spans="9:9">
      <c r="I514" s="12"/>
    </row>
    <row r="515" spans="9:9">
      <c r="I515" s="12"/>
    </row>
    <row r="516" spans="9:9">
      <c r="I516" s="12"/>
    </row>
    <row r="517" spans="9:9">
      <c r="I517" s="12"/>
    </row>
    <row r="518" spans="9:9">
      <c r="I518" s="12"/>
    </row>
    <row r="519" spans="9:9">
      <c r="I519" s="12"/>
    </row>
    <row r="520" spans="9:9">
      <c r="I520" s="12"/>
    </row>
    <row r="521" spans="9:9">
      <c r="I521" s="12"/>
    </row>
    <row r="522" spans="9:9">
      <c r="I522" s="12"/>
    </row>
    <row r="523" spans="9:9">
      <c r="I523" s="12"/>
    </row>
    <row r="524" spans="9:9">
      <c r="I524" s="12"/>
    </row>
    <row r="525" spans="9:9">
      <c r="I525" s="12"/>
    </row>
    <row r="526" spans="9:9">
      <c r="I526" s="12"/>
    </row>
    <row r="527" spans="9:9">
      <c r="I527" s="12"/>
    </row>
    <row r="528" spans="9:9">
      <c r="I528" s="12"/>
    </row>
    <row r="529" spans="9:9">
      <c r="I529" s="12"/>
    </row>
    <row r="530" spans="9:9">
      <c r="I530" s="12"/>
    </row>
    <row r="531" spans="9:9">
      <c r="I531" s="12"/>
    </row>
    <row r="532" spans="9:9">
      <c r="I532" s="12"/>
    </row>
    <row r="533" spans="9:9">
      <c r="I533" s="12"/>
    </row>
    <row r="534" spans="9:9">
      <c r="I534" s="12"/>
    </row>
    <row r="535" spans="9:9">
      <c r="I535" s="12"/>
    </row>
    <row r="536" spans="9:9">
      <c r="I536" s="12"/>
    </row>
    <row r="537" spans="9:9">
      <c r="I537" s="12"/>
    </row>
    <row r="538" spans="9:9">
      <c r="I538" s="12"/>
    </row>
    <row r="539" spans="9:9">
      <c r="I539" s="12"/>
    </row>
    <row r="540" spans="9:9">
      <c r="I540" s="12"/>
    </row>
    <row r="541" spans="9:9">
      <c r="I541" s="12"/>
    </row>
    <row r="542" spans="9:9">
      <c r="I542" s="12"/>
    </row>
    <row r="543" spans="9:9">
      <c r="I543" s="12"/>
    </row>
    <row r="544" spans="9:9">
      <c r="I544" s="12"/>
    </row>
    <row r="545" spans="9:9">
      <c r="I545" s="12"/>
    </row>
    <row r="546" spans="9:9">
      <c r="I546" s="12"/>
    </row>
    <row r="547" spans="9:9">
      <c r="I547" s="12"/>
    </row>
    <row r="548" spans="9:9">
      <c r="I548" s="12"/>
    </row>
    <row r="549" spans="9:9">
      <c r="I549" s="12"/>
    </row>
    <row r="550" spans="9:9">
      <c r="I550" s="12"/>
    </row>
    <row r="551" spans="9:9">
      <c r="I551" s="12"/>
    </row>
    <row r="552" spans="9:9">
      <c r="I552" s="12"/>
    </row>
    <row r="553" spans="9:9">
      <c r="I553" s="12"/>
    </row>
    <row r="554" spans="9:9">
      <c r="I554" s="12"/>
    </row>
    <row r="555" spans="9:9">
      <c r="I555" s="12"/>
    </row>
    <row r="556" spans="9:9">
      <c r="I556" s="12"/>
    </row>
    <row r="557" spans="9:9">
      <c r="I557" s="12"/>
    </row>
    <row r="558" spans="9:9">
      <c r="I558" s="12"/>
    </row>
    <row r="559" spans="9:9">
      <c r="I559" s="12"/>
    </row>
    <row r="560" spans="9:9">
      <c r="I560" s="12"/>
    </row>
    <row r="561" spans="9:9">
      <c r="I561" s="12"/>
    </row>
    <row r="562" spans="9:9">
      <c r="I562" s="12"/>
    </row>
    <row r="563" spans="9:9">
      <c r="I563" s="12"/>
    </row>
    <row r="564" spans="9:9">
      <c r="I564" s="12"/>
    </row>
    <row r="565" spans="9:9">
      <c r="I565" s="12"/>
    </row>
    <row r="566" spans="9:9">
      <c r="I566" s="12"/>
    </row>
    <row r="567" spans="9:9">
      <c r="I567" s="12"/>
    </row>
    <row r="568" spans="9:9">
      <c r="I568" s="12"/>
    </row>
    <row r="569" spans="9:9">
      <c r="I569" s="12"/>
    </row>
    <row r="570" spans="9:9">
      <c r="I570" s="12"/>
    </row>
    <row r="571" spans="9:9">
      <c r="I571" s="12"/>
    </row>
    <row r="572" spans="9:9">
      <c r="I572" s="12"/>
    </row>
    <row r="573" spans="9:9">
      <c r="I573" s="12"/>
    </row>
    <row r="574" spans="9:9">
      <c r="I574" s="12"/>
    </row>
    <row r="575" spans="9:9">
      <c r="I575" s="12"/>
    </row>
    <row r="576" spans="9:9">
      <c r="I576" s="12"/>
    </row>
    <row r="577" spans="9:9">
      <c r="I577" s="12"/>
    </row>
    <row r="578" spans="9:9">
      <c r="I578" s="12"/>
    </row>
    <row r="579" spans="9:9">
      <c r="I579" s="12"/>
    </row>
    <row r="580" spans="9:9">
      <c r="I580" s="12"/>
    </row>
    <row r="581" spans="9:9">
      <c r="I581" s="12"/>
    </row>
    <row r="582" spans="9:9">
      <c r="I582" s="12"/>
    </row>
    <row r="583" spans="9:9">
      <c r="I583" s="12"/>
    </row>
    <row r="584" spans="9:9">
      <c r="I584" s="12"/>
    </row>
    <row r="585" spans="9:9">
      <c r="I585" s="12"/>
    </row>
    <row r="586" spans="9:9">
      <c r="I586" s="12"/>
    </row>
    <row r="587" spans="9:9">
      <c r="I587" s="12"/>
    </row>
    <row r="588" spans="9:9">
      <c r="I588" s="12"/>
    </row>
    <row r="589" spans="9:9">
      <c r="I589" s="12"/>
    </row>
    <row r="590" spans="9:9">
      <c r="I590" s="12"/>
    </row>
    <row r="591" spans="9:9">
      <c r="I591" s="12"/>
    </row>
    <row r="592" spans="9:9">
      <c r="I592" s="12"/>
    </row>
    <row r="593" spans="9:9">
      <c r="I593" s="12"/>
    </row>
    <row r="594" spans="9:9">
      <c r="I594" s="12"/>
    </row>
    <row r="595" spans="9:9">
      <c r="I595" s="12"/>
    </row>
    <row r="596" spans="9:9">
      <c r="I596" s="12"/>
    </row>
    <row r="597" spans="9:9">
      <c r="I597" s="12"/>
    </row>
    <row r="598" spans="9:9">
      <c r="I598" s="12"/>
    </row>
    <row r="599" spans="9:9">
      <c r="I599" s="12"/>
    </row>
    <row r="600" spans="9:9">
      <c r="I600" s="12"/>
    </row>
    <row r="601" spans="9:9">
      <c r="I601" s="12"/>
    </row>
    <row r="602" spans="9:9">
      <c r="I602" s="12"/>
    </row>
    <row r="603" spans="9:9">
      <c r="I603" s="12"/>
    </row>
    <row r="604" spans="9:9">
      <c r="I604" s="12"/>
    </row>
    <row r="605" spans="9:9">
      <c r="I605" s="12"/>
    </row>
    <row r="606" spans="9:9">
      <c r="I606" s="12"/>
    </row>
    <row r="607" spans="9:9">
      <c r="I607" s="12"/>
    </row>
    <row r="608" spans="9:9">
      <c r="I608" s="12"/>
    </row>
    <row r="609" spans="9:9">
      <c r="I609" s="12"/>
    </row>
    <row r="610" spans="9:9">
      <c r="I610" s="12"/>
    </row>
    <row r="611" spans="9:9">
      <c r="I611" s="12"/>
    </row>
    <row r="612" spans="9:9">
      <c r="I612" s="12"/>
    </row>
    <row r="613" spans="9:9">
      <c r="I613" s="12"/>
    </row>
    <row r="614" spans="9:9">
      <c r="I614" s="12"/>
    </row>
    <row r="615" spans="9:9">
      <c r="I615" s="12"/>
    </row>
    <row r="616" spans="9:9">
      <c r="I616" s="12"/>
    </row>
    <row r="617" spans="9:9">
      <c r="I617" s="12"/>
    </row>
    <row r="618" spans="9:9">
      <c r="I618" s="12"/>
    </row>
    <row r="619" spans="9:9">
      <c r="I619" s="12"/>
    </row>
    <row r="620" spans="9:9">
      <c r="I620" s="12"/>
    </row>
    <row r="621" spans="9:9">
      <c r="I621" s="12"/>
    </row>
    <row r="622" spans="9:9">
      <c r="I622" s="12"/>
    </row>
    <row r="623" spans="9:9">
      <c r="I623" s="12"/>
    </row>
    <row r="624" spans="9:9">
      <c r="I624" s="12"/>
    </row>
    <row r="625" spans="9:9">
      <c r="I625" s="12"/>
    </row>
    <row r="626" spans="9:9">
      <c r="I626" s="12"/>
    </row>
    <row r="627" spans="9:9">
      <c r="I627" s="12"/>
    </row>
    <row r="628" spans="9:9">
      <c r="I628" s="12"/>
    </row>
    <row r="629" spans="9:9">
      <c r="I629" s="12"/>
    </row>
    <row r="630" spans="9:9">
      <c r="I630" s="12"/>
    </row>
    <row r="631" spans="9:9">
      <c r="I631" s="12"/>
    </row>
    <row r="632" spans="9:9">
      <c r="I632" s="12"/>
    </row>
    <row r="633" spans="9:9">
      <c r="I633" s="12"/>
    </row>
    <row r="634" spans="9:9">
      <c r="I634" s="12"/>
    </row>
    <row r="635" spans="9:9">
      <c r="I635" s="12"/>
    </row>
    <row r="636" spans="9:9">
      <c r="I636" s="12"/>
    </row>
    <row r="637" spans="9:9">
      <c r="I637" s="12"/>
    </row>
    <row r="638" spans="9:9">
      <c r="I638" s="12"/>
    </row>
    <row r="639" spans="9:9">
      <c r="I639" s="12"/>
    </row>
    <row r="640" spans="9:9">
      <c r="I640" s="12"/>
    </row>
    <row r="641" spans="9:9">
      <c r="I641" s="12"/>
    </row>
    <row r="642" spans="9:9">
      <c r="I642" s="12"/>
    </row>
    <row r="643" spans="9:9">
      <c r="I643" s="12"/>
    </row>
    <row r="644" spans="9:9">
      <c r="I644" s="12"/>
    </row>
    <row r="645" spans="9:9">
      <c r="I645" s="12"/>
    </row>
    <row r="646" spans="9:9">
      <c r="I646" s="12"/>
    </row>
    <row r="647" spans="9:9">
      <c r="I647" s="12"/>
    </row>
    <row r="648" spans="9:9">
      <c r="I648" s="12"/>
    </row>
    <row r="649" spans="9:9">
      <c r="I649" s="12"/>
    </row>
    <row r="650" spans="9:9">
      <c r="I650" s="12"/>
    </row>
    <row r="651" spans="9:9">
      <c r="I651" s="12"/>
    </row>
    <row r="652" spans="9:9">
      <c r="I652" s="12"/>
    </row>
    <row r="653" spans="9:9">
      <c r="I653" s="12"/>
    </row>
    <row r="654" spans="9:9">
      <c r="I654" s="12"/>
    </row>
    <row r="655" spans="9:9">
      <c r="I655" s="12"/>
    </row>
    <row r="656" spans="9:9">
      <c r="I656" s="12"/>
    </row>
    <row r="657" spans="9:9">
      <c r="I657" s="12"/>
    </row>
    <row r="658" spans="9:9">
      <c r="I658" s="12"/>
    </row>
    <row r="659" spans="9:9">
      <c r="I659" s="12"/>
    </row>
    <row r="660" spans="9:9">
      <c r="I660" s="12"/>
    </row>
    <row r="661" spans="9:9">
      <c r="I661" s="12"/>
    </row>
    <row r="662" spans="9:9">
      <c r="I662" s="12"/>
    </row>
    <row r="663" spans="9:9">
      <c r="I663" s="12"/>
    </row>
    <row r="664" spans="9:9">
      <c r="I664" s="12"/>
    </row>
    <row r="665" spans="9:9">
      <c r="I665" s="12"/>
    </row>
    <row r="666" spans="9:9">
      <c r="I666" s="12"/>
    </row>
    <row r="667" spans="9:9">
      <c r="I667" s="12"/>
    </row>
    <row r="668" spans="9:9">
      <c r="I668" s="12"/>
    </row>
    <row r="669" spans="9:9">
      <c r="I669" s="12"/>
    </row>
    <row r="670" spans="9:9">
      <c r="I670" s="12"/>
    </row>
    <row r="671" spans="9:9">
      <c r="I671" s="12"/>
    </row>
    <row r="672" spans="9:9">
      <c r="I672" s="12"/>
    </row>
    <row r="673" spans="9:9">
      <c r="I673" s="12"/>
    </row>
    <row r="674" spans="9:9">
      <c r="I674" s="12"/>
    </row>
    <row r="675" spans="9:9">
      <c r="I675" s="12"/>
    </row>
    <row r="676" spans="9:9">
      <c r="I676" s="12"/>
    </row>
    <row r="677" spans="9:9">
      <c r="I677" s="12"/>
    </row>
    <row r="678" spans="9:9">
      <c r="I678" s="12"/>
    </row>
    <row r="679" spans="9:9">
      <c r="I679" s="12"/>
    </row>
    <row r="680" spans="9:9">
      <c r="I680" s="12"/>
    </row>
    <row r="681" spans="9:9">
      <c r="I681" s="12"/>
    </row>
    <row r="682" spans="9:9">
      <c r="I682" s="12"/>
    </row>
    <row r="683" spans="9:9">
      <c r="I683" s="12"/>
    </row>
    <row r="684" spans="9:9">
      <c r="I684" s="12"/>
    </row>
    <row r="685" spans="9:9">
      <c r="I685" s="12"/>
    </row>
    <row r="686" spans="9:9">
      <c r="I686" s="12"/>
    </row>
    <row r="687" spans="9:9">
      <c r="I687" s="12"/>
    </row>
    <row r="688" spans="9:9">
      <c r="I688" s="12"/>
    </row>
    <row r="689" spans="9:9">
      <c r="I689" s="12"/>
    </row>
    <row r="690" spans="9:9">
      <c r="I690" s="12"/>
    </row>
    <row r="691" spans="9:9">
      <c r="I691" s="12"/>
    </row>
    <row r="692" spans="9:9">
      <c r="I692" s="12"/>
    </row>
    <row r="693" spans="9:9">
      <c r="I693" s="12"/>
    </row>
    <row r="694" spans="9:9">
      <c r="I694" s="12"/>
    </row>
    <row r="695" spans="9:9">
      <c r="I695" s="12"/>
    </row>
    <row r="696" spans="9:9">
      <c r="I696" s="12"/>
    </row>
    <row r="697" spans="9:9">
      <c r="I697" s="12"/>
    </row>
    <row r="698" spans="9:9">
      <c r="I698" s="12"/>
    </row>
    <row r="699" spans="9:9">
      <c r="I699" s="12"/>
    </row>
    <row r="700" spans="9:9">
      <c r="I700" s="12"/>
    </row>
    <row r="701" spans="9:9">
      <c r="I701" s="12"/>
    </row>
    <row r="702" spans="9:9">
      <c r="I702" s="12"/>
    </row>
    <row r="703" spans="9:9">
      <c r="I703" s="12"/>
    </row>
    <row r="704" spans="9:9">
      <c r="I704" s="12"/>
    </row>
    <row r="705" spans="9:9">
      <c r="I705" s="12"/>
    </row>
    <row r="706" spans="9:9">
      <c r="I706" s="12"/>
    </row>
    <row r="707" spans="9:9">
      <c r="I707" s="12"/>
    </row>
    <row r="708" spans="9:9">
      <c r="I708" s="12"/>
    </row>
    <row r="709" spans="9:9">
      <c r="I709" s="12"/>
    </row>
    <row r="710" spans="9:9">
      <c r="I710" s="12"/>
    </row>
    <row r="711" spans="9:9">
      <c r="I711" s="12"/>
    </row>
    <row r="712" spans="9:9">
      <c r="I712" s="12"/>
    </row>
    <row r="713" spans="9:9">
      <c r="I713" s="12"/>
    </row>
    <row r="714" spans="9:9">
      <c r="I714" s="12"/>
    </row>
    <row r="715" spans="9:9">
      <c r="I715" s="12"/>
    </row>
    <row r="716" spans="9:9">
      <c r="I716" s="12"/>
    </row>
    <row r="717" spans="9:9">
      <c r="I717" s="12"/>
    </row>
    <row r="718" spans="9:9">
      <c r="I718" s="12"/>
    </row>
    <row r="719" spans="9:9">
      <c r="I719" s="12"/>
    </row>
    <row r="720" spans="9:9">
      <c r="I720" s="12"/>
    </row>
    <row r="721" spans="9:9">
      <c r="I721" s="12"/>
    </row>
    <row r="722" spans="9:9">
      <c r="I722" s="12"/>
    </row>
    <row r="723" spans="9:9">
      <c r="I723" s="12"/>
    </row>
    <row r="724" spans="9:9">
      <c r="I724" s="12"/>
    </row>
    <row r="725" spans="9:9">
      <c r="I725" s="12"/>
    </row>
    <row r="726" spans="9:9">
      <c r="I726" s="12"/>
    </row>
    <row r="727" spans="9:9">
      <c r="I727" s="12"/>
    </row>
    <row r="728" spans="9:9">
      <c r="I728" s="12"/>
    </row>
    <row r="729" spans="9:9">
      <c r="I729" s="12"/>
    </row>
    <row r="730" spans="9:9">
      <c r="I730" s="12"/>
    </row>
    <row r="731" spans="9:9">
      <c r="I731" s="12"/>
    </row>
    <row r="732" spans="9:9">
      <c r="I732" s="12"/>
    </row>
    <row r="733" spans="9:9">
      <c r="I733" s="12"/>
    </row>
    <row r="734" spans="9:9">
      <c r="I734" s="12"/>
    </row>
    <row r="735" spans="9:9">
      <c r="I735" s="12"/>
    </row>
    <row r="736" spans="9:9">
      <c r="I736" s="12"/>
    </row>
    <row r="737" spans="9:9">
      <c r="I737" s="12"/>
    </row>
    <row r="738" spans="9:9">
      <c r="I738" s="12"/>
    </row>
    <row r="739" spans="9:9">
      <c r="I739" s="12"/>
    </row>
    <row r="740" spans="9:9">
      <c r="I740" s="12"/>
    </row>
    <row r="741" spans="9:9">
      <c r="I741" s="12"/>
    </row>
    <row r="742" spans="9:9">
      <c r="I742" s="12"/>
    </row>
    <row r="743" spans="9:9">
      <c r="I743" s="12"/>
    </row>
    <row r="744" spans="9:9">
      <c r="I744" s="12"/>
    </row>
    <row r="745" spans="9:9">
      <c r="I745" s="12"/>
    </row>
    <row r="746" spans="9:9">
      <c r="I746" s="12"/>
    </row>
    <row r="747" spans="9:9">
      <c r="I747" s="12"/>
    </row>
    <row r="748" spans="9:9">
      <c r="I748" s="12"/>
    </row>
    <row r="749" spans="9:9">
      <c r="I749" s="12"/>
    </row>
    <row r="750" spans="9:9">
      <c r="I750" s="12"/>
    </row>
    <row r="751" spans="9:9">
      <c r="I751" s="12"/>
    </row>
    <row r="752" spans="9:9">
      <c r="I752" s="12"/>
    </row>
    <row r="753" spans="9:9">
      <c r="I753" s="12"/>
    </row>
    <row r="754" spans="9:9">
      <c r="I754" s="12"/>
    </row>
    <row r="755" spans="9:9">
      <c r="I755" s="12"/>
    </row>
    <row r="756" spans="9:9">
      <c r="I756" s="1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CELKOVÁ REKAPITULACE</vt:lpstr>
      <vt:lpstr>SO01-STAVBA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W7</cp:lastModifiedBy>
  <cp:lastPrinted>2019-07-21T17:01:44Z</cp:lastPrinted>
  <dcterms:created xsi:type="dcterms:W3CDTF">2016-04-06T12:33:06Z</dcterms:created>
  <dcterms:modified xsi:type="dcterms:W3CDTF">2019-07-22T04:07:52Z</dcterms:modified>
</cp:coreProperties>
</file>