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25" activeTab="3"/>
  </bookViews>
  <sheets>
    <sheet name="HSV" sheetId="1" r:id="rId1"/>
    <sheet name="PSV" sheetId="2" r:id="rId2"/>
    <sheet name="VRN" sheetId="3" r:id="rId3"/>
    <sheet name="Rekapitulace" sheetId="4" r:id="rId4"/>
  </sheets>
  <definedNames>
    <definedName name="_xlnm.Print_Area" localSheetId="3">'Rekapitulace'!$A$1:$E$65</definedName>
  </definedNames>
  <calcPr fullCalcOnLoad="1"/>
</workbook>
</file>

<file path=xl/sharedStrings.xml><?xml version="1.0" encoding="utf-8"?>
<sst xmlns="http://schemas.openxmlformats.org/spreadsheetml/2006/main" count="158" uniqueCount="112">
  <si>
    <t>Cen. 011</t>
  </si>
  <si>
    <t>M.j.</t>
  </si>
  <si>
    <t>Množ</t>
  </si>
  <si>
    <t>C. j.</t>
  </si>
  <si>
    <t>Nákl. c.</t>
  </si>
  <si>
    <t>Běžné stavební práce :</t>
  </si>
  <si>
    <r>
      <t>m</t>
    </r>
    <r>
      <rPr>
        <vertAlign val="superscript"/>
        <sz val="12"/>
        <rFont val="Times New Roman"/>
        <family val="1"/>
      </rPr>
      <t>2</t>
    </r>
  </si>
  <si>
    <t>Dren. štěrk. vrstva 16/32</t>
  </si>
  <si>
    <r>
      <t>m</t>
    </r>
    <r>
      <rPr>
        <vertAlign val="superscript"/>
        <sz val="12"/>
        <rFont val="Times New Roman"/>
        <family val="1"/>
      </rPr>
      <t>3</t>
    </r>
  </si>
  <si>
    <t>ks</t>
  </si>
  <si>
    <t>Stavební profilové těsnění</t>
  </si>
  <si>
    <t>Těsnění prostupů PUR pěnou</t>
  </si>
  <si>
    <t>Těsnění spár a prostupů tmelem</t>
  </si>
  <si>
    <t>m</t>
  </si>
  <si>
    <t>012</t>
  </si>
  <si>
    <t>Bourání a podchycování konstrukcí:</t>
  </si>
  <si>
    <t>Bourání podlah beton. do tl. 10 cm</t>
  </si>
  <si>
    <t>Výkopové práce v horn. tř. II  ručně</t>
  </si>
  <si>
    <t>Odvoz suti do 15 km</t>
  </si>
  <si>
    <t>t</t>
  </si>
  <si>
    <t>013</t>
  </si>
  <si>
    <t>Uložení suti na skládku</t>
  </si>
  <si>
    <t>Vrtání otvorů ve zdivu cihelném do 90 cm</t>
  </si>
  <si>
    <t>Vedení potrubní</t>
  </si>
  <si>
    <t xml:space="preserve">Osazení a dodávka potrubí vzduch.tech. PVC do 160 mm </t>
  </si>
  <si>
    <t>Osazení a dodávka PVC tvarovek</t>
  </si>
  <si>
    <t>Potrubí drenážní PVC do pr. 65 mm</t>
  </si>
  <si>
    <t>HSV</t>
  </si>
  <si>
    <t>Cen. 711</t>
  </si>
  <si>
    <t>Izolace proti vodě a radonu</t>
  </si>
  <si>
    <t>Izol. fólie LDPE tl. 1,5 mm</t>
  </si>
  <si>
    <r>
      <t>Geotextilie 300 g/m</t>
    </r>
    <r>
      <rPr>
        <vertAlign val="superscript"/>
        <sz val="12"/>
        <rFont val="Times New Roman"/>
        <family val="1"/>
      </rPr>
      <t>2</t>
    </r>
  </si>
  <si>
    <t>Asfaltový modif. pás 4 mm</t>
  </si>
  <si>
    <t>Lepenka A 500H</t>
  </si>
  <si>
    <t>PSV</t>
  </si>
  <si>
    <t>Cen. 713</t>
  </si>
  <si>
    <t>Izolace tepelné</t>
  </si>
  <si>
    <t>Cen. 766</t>
  </si>
  <si>
    <t>Konstrukce truhlářské</t>
  </si>
  <si>
    <t>Cen. 767</t>
  </si>
  <si>
    <t>Konstrukce kovové</t>
  </si>
  <si>
    <t>21M</t>
  </si>
  <si>
    <t>Elektroinstalace</t>
  </si>
  <si>
    <t>Regulátor otáček vč. el. instalace</t>
  </si>
  <si>
    <t>běžné stavební práce</t>
  </si>
  <si>
    <t>stavební profilové těsnění</t>
  </si>
  <si>
    <t>bourání a podchycování</t>
  </si>
  <si>
    <t>potrubí z plast. hmot</t>
  </si>
  <si>
    <t>součet</t>
  </si>
  <si>
    <t>Rekapitulace</t>
  </si>
  <si>
    <t>izolace proti vodě a radonu</t>
  </si>
  <si>
    <t>izolace tepelné</t>
  </si>
  <si>
    <t>elektroinstalace</t>
  </si>
  <si>
    <t>Cen.  711</t>
  </si>
  <si>
    <t>Cen.  011</t>
  </si>
  <si>
    <t>konstrukce truhlářské</t>
  </si>
  <si>
    <t>konstrukce kovové</t>
  </si>
  <si>
    <t>Přirážky :</t>
  </si>
  <si>
    <t xml:space="preserve">01       GZS    6 %                                  </t>
  </si>
  <si>
    <t xml:space="preserve">Rekapitulace nákladů : </t>
  </si>
  <si>
    <t>Rozpočtové náklady stavby ( včetně přirážek )</t>
  </si>
  <si>
    <t>Nastavení pracovního režimu ventilátoru</t>
  </si>
  <si>
    <t>Náklady na stavební práce (bez DPH)</t>
  </si>
  <si>
    <t>Náklady na stavební práce s DPH 21 %</t>
  </si>
  <si>
    <t>Měření nárůstu a poklesu koncentrace radonu kontinuálními monitory</t>
  </si>
  <si>
    <t xml:space="preserve"> v závislosti na činnosti ventilátoru</t>
  </si>
  <si>
    <t>Závěrečné kolaudační měření radonu</t>
  </si>
  <si>
    <t>Náklady na měření (bez DPH)</t>
  </si>
  <si>
    <t>Náklady na měření s DPH 21 %</t>
  </si>
  <si>
    <t>Celkové náklady (DPH 21 % a 21 %)</t>
  </si>
  <si>
    <t>Vrtání otvorů v kamenných základech do 50 cm</t>
  </si>
  <si>
    <t>Oprava omítek vnitřních</t>
  </si>
  <si>
    <t>Bet. mazanina z bet. prost. dřev.hlaz.tl. 5 cm</t>
  </si>
  <si>
    <t>Podlah. mazanina z bet. prost. ocel.hlaz.tl.8 cm</t>
  </si>
  <si>
    <t>Těsnění otevíravých spár (dveře)</t>
  </si>
  <si>
    <t>Odstranění nášlapných vrstev</t>
  </si>
  <si>
    <t>Bourání podlah prkenných</t>
  </si>
  <si>
    <t>Vyřezání a vysekání svislých drážek do 150 x 200 mm</t>
  </si>
  <si>
    <t>Dodávka a položení desek z pěn. polyst. tl. 100 mm na sucho</t>
  </si>
  <si>
    <t>Tepelná izolace potrrubí</t>
  </si>
  <si>
    <t>Nerez oplechování kolem ventilátoru</t>
  </si>
  <si>
    <t>El.  ventilátor EXT 125 vč. el.instalace</t>
  </si>
  <si>
    <t>Cen. 776</t>
  </si>
  <si>
    <t>Podlahy povlakové</t>
  </si>
  <si>
    <t>Montáž podlahovin z PVC lepením standardním lepidlem z pásů standardních</t>
  </si>
  <si>
    <t xml:space="preserve">Svařování povlakových podlah z pásů nebo čtverců včetně svařovací šňůry PVC </t>
  </si>
  <si>
    <t>Přesun hmot pro podlahy povlakové  stanovený z hmotnosti přesunovaného materiálu vodorovná dopravní vzdálenost do 50 m v objektech výšky do 6 m</t>
  </si>
  <si>
    <t>Pokládka koberce (metráž) bez lepení, jen s přechodovou lištou</t>
  </si>
  <si>
    <t xml:space="preserve">Koberec zátěžový (metráž) </t>
  </si>
  <si>
    <t>podlahy povlakové</t>
  </si>
  <si>
    <t>Vypracování technického popisu, výkresové dokumentace a rozpočtu (případně později doplní investor jen pro účel dotace)</t>
  </si>
  <si>
    <t>VRN</t>
  </si>
  <si>
    <t>provozní vlivy</t>
  </si>
  <si>
    <t>VRN7</t>
  </si>
  <si>
    <t>kpl</t>
  </si>
  <si>
    <t>demontáž a montáž nábytku, krytů ÚT, přesun do 50 m v objektu</t>
  </si>
  <si>
    <t>PVC heterogen.zátěž. nášlap. vrstva 0,70 mm, R 10</t>
  </si>
  <si>
    <t>Vyrovnání podkladů samonivelační stěrkou včetně stěrky</t>
  </si>
  <si>
    <t>m2</t>
  </si>
  <si>
    <t>Provedení penetrace podkladu včetně penetrace</t>
  </si>
  <si>
    <t xml:space="preserve">Montáž lišt přechodových vrtaných a obvodových lišt lepených </t>
  </si>
  <si>
    <t>Lišta soklová a přechodová  bez rozlišení materiálu</t>
  </si>
  <si>
    <t>Hl. III.   celkem</t>
  </si>
  <si>
    <t xml:space="preserve">VRN </t>
  </si>
  <si>
    <t>celkem</t>
  </si>
  <si>
    <t>Vstupní měření (je již provedeno)</t>
  </si>
  <si>
    <t>Celkové náklady (bez DPH)</t>
  </si>
  <si>
    <t>úklid staveniště a přístupových cest 1x denně + závěrečný hrubý úklid</t>
  </si>
  <si>
    <t>Repase krytů ÚT- očištění a 1nátěr</t>
  </si>
  <si>
    <t>S VRN</t>
  </si>
  <si>
    <t>Vnitrostaveništní doprava suti do 30 m ručně nebo kolečkem</t>
  </si>
  <si>
    <t>Montáž prahů dveří + dodávka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</si>
</sst>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</numFmts>
  <fonts count="50">
    <font>
      <sz val="10"/>
      <name val="Arial CE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E"/>
      <family val="2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10"/>
      <name val="Arial CE"/>
      <family val="0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rgb="FFFF0000"/>
      <name val="Arial CE"/>
      <family val="0"/>
    </font>
    <font>
      <sz val="10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170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169" fontId="5" fillId="0" borderId="10" xfId="0" applyNumberFormat="1" applyFont="1" applyBorder="1" applyAlignment="1">
      <alignment horizontal="right" vertical="top" wrapText="1"/>
    </xf>
    <xf numFmtId="169" fontId="1" fillId="0" borderId="0" xfId="0" applyNumberFormat="1" applyFont="1" applyAlignment="1">
      <alignment/>
    </xf>
    <xf numFmtId="0" fontId="6" fillId="0" borderId="0" xfId="0" applyFont="1" applyAlignment="1">
      <alignment/>
    </xf>
    <xf numFmtId="169" fontId="5" fillId="0" borderId="11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169" fontId="5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70" fontId="1" fillId="0" borderId="11" xfId="0" applyNumberFormat="1" applyFont="1" applyBorder="1" applyAlignment="1">
      <alignment horizontal="right" vertical="top" wrapText="1"/>
    </xf>
    <xf numFmtId="170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170" fontId="1" fillId="34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wrapText="1"/>
    </xf>
    <xf numFmtId="3" fontId="1" fillId="0" borderId="11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70" fontId="1" fillId="0" borderId="14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/>
    </xf>
    <xf numFmtId="169" fontId="1" fillId="0" borderId="12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0" fontId="1" fillId="34" borderId="11" xfId="0" applyNumberFormat="1" applyFont="1" applyFill="1" applyBorder="1" applyAlignment="1">
      <alignment horizontal="right" vertical="center" wrapText="1"/>
    </xf>
    <xf numFmtId="170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63</xdr:row>
      <xdr:rowOff>0</xdr:rowOff>
    </xdr:from>
    <xdr:ext cx="6867525" cy="438150"/>
    <xdr:sp>
      <xdr:nvSpPr>
        <xdr:cNvPr id="1" name="AutoShape 8"/>
        <xdr:cNvSpPr>
          <a:spLocks noChangeAspect="1"/>
        </xdr:cNvSpPr>
      </xdr:nvSpPr>
      <xdr:spPr>
        <a:xfrm>
          <a:off x="47625" y="12401550"/>
          <a:ext cx="6867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zoomScalePageLayoutView="0" workbookViewId="0" topLeftCell="A19">
      <selection activeCell="E7" sqref="E7:E37"/>
    </sheetView>
  </sheetViews>
  <sheetFormatPr defaultColWidth="9.00390625" defaultRowHeight="12.75"/>
  <cols>
    <col min="2" max="2" width="30.125" style="0" customWidth="1"/>
    <col min="3" max="4" width="9.125" style="41" customWidth="1"/>
    <col min="5" max="5" width="12.25390625" style="41" bestFit="1" customWidth="1"/>
    <col min="6" max="6" width="14.75390625" style="41" bestFit="1" customWidth="1"/>
  </cols>
  <sheetData>
    <row r="2" ht="15.75">
      <c r="B2" s="6" t="s">
        <v>27</v>
      </c>
    </row>
    <row r="5" spans="1:6" ht="15.75">
      <c r="A5" s="24" t="s">
        <v>0</v>
      </c>
      <c r="B5" s="24"/>
      <c r="C5" s="43" t="s">
        <v>1</v>
      </c>
      <c r="D5" s="43" t="s">
        <v>2</v>
      </c>
      <c r="E5" s="43" t="s">
        <v>3</v>
      </c>
      <c r="F5" s="43" t="s">
        <v>4</v>
      </c>
    </row>
    <row r="6" spans="1:6" ht="15.75">
      <c r="A6" s="24"/>
      <c r="B6" s="24" t="s">
        <v>5</v>
      </c>
      <c r="C6" s="43"/>
      <c r="D6" s="43"/>
      <c r="E6" s="43"/>
      <c r="F6" s="43"/>
    </row>
    <row r="7" spans="1:6" ht="32.25" customHeight="1">
      <c r="A7" s="24"/>
      <c r="B7" s="24" t="s">
        <v>73</v>
      </c>
      <c r="C7" s="43" t="s">
        <v>6</v>
      </c>
      <c r="D7" s="43">
        <v>68</v>
      </c>
      <c r="E7" s="47"/>
      <c r="F7" s="34">
        <f>D7*E7</f>
        <v>0</v>
      </c>
    </row>
    <row r="8" spans="1:6" ht="31.5">
      <c r="A8" s="24"/>
      <c r="B8" s="24" t="s">
        <v>72</v>
      </c>
      <c r="C8" s="43" t="s">
        <v>6</v>
      </c>
      <c r="D8" s="43">
        <v>68</v>
      </c>
      <c r="E8" s="33"/>
      <c r="F8" s="34">
        <f>D8*E8</f>
        <v>0</v>
      </c>
    </row>
    <row r="9" spans="1:6" ht="18.75">
      <c r="A9" s="24"/>
      <c r="B9" s="24" t="s">
        <v>7</v>
      </c>
      <c r="C9" s="43" t="s">
        <v>8</v>
      </c>
      <c r="D9" s="43">
        <v>10</v>
      </c>
      <c r="E9" s="33"/>
      <c r="F9" s="34">
        <f>D9*E9</f>
        <v>0</v>
      </c>
    </row>
    <row r="10" spans="1:6" ht="18.75">
      <c r="A10" s="24"/>
      <c r="B10" s="24" t="s">
        <v>71</v>
      </c>
      <c r="C10" s="43" t="s">
        <v>6</v>
      </c>
      <c r="D10" s="43">
        <v>5</v>
      </c>
      <c r="E10" s="33"/>
      <c r="F10" s="34">
        <f>D10*E10</f>
        <v>0</v>
      </c>
    </row>
    <row r="11" spans="1:6" ht="15.75">
      <c r="A11" s="23"/>
      <c r="B11" s="23"/>
      <c r="C11" s="44"/>
      <c r="D11" s="44"/>
      <c r="E11" s="44"/>
      <c r="F11" s="45">
        <f>SUM(F7:F10)</f>
        <v>0</v>
      </c>
    </row>
    <row r="12" spans="1:6" ht="12.75">
      <c r="A12" s="23"/>
      <c r="B12" s="23"/>
      <c r="C12" s="44"/>
      <c r="D12" s="44"/>
      <c r="E12" s="44"/>
      <c r="F12" s="44"/>
    </row>
    <row r="13" spans="1:6" ht="15.75">
      <c r="A13" s="28" t="s">
        <v>14</v>
      </c>
      <c r="B13" s="24" t="s">
        <v>10</v>
      </c>
      <c r="C13" s="42"/>
      <c r="D13" s="42"/>
      <c r="E13" s="42"/>
      <c r="F13" s="42"/>
    </row>
    <row r="14" spans="1:6" ht="15.75">
      <c r="A14" s="24"/>
      <c r="B14" s="24" t="s">
        <v>11</v>
      </c>
      <c r="C14" s="43" t="s">
        <v>9</v>
      </c>
      <c r="D14" s="43">
        <v>3</v>
      </c>
      <c r="E14" s="33"/>
      <c r="F14" s="34">
        <f>D14*E14</f>
        <v>0</v>
      </c>
    </row>
    <row r="15" spans="1:6" ht="15.75">
      <c r="A15" s="24"/>
      <c r="B15" s="24" t="s">
        <v>12</v>
      </c>
      <c r="C15" s="43" t="s">
        <v>13</v>
      </c>
      <c r="D15" s="43">
        <v>5</v>
      </c>
      <c r="E15" s="33"/>
      <c r="F15" s="34">
        <f>D15*E15</f>
        <v>0</v>
      </c>
    </row>
    <row r="16" spans="1:6" ht="15.75">
      <c r="A16" s="24"/>
      <c r="B16" s="24" t="s">
        <v>74</v>
      </c>
      <c r="C16" s="43" t="s">
        <v>13</v>
      </c>
      <c r="D16" s="43">
        <v>6</v>
      </c>
      <c r="E16" s="33"/>
      <c r="F16" s="34">
        <f>D16*E16</f>
        <v>0</v>
      </c>
    </row>
    <row r="17" spans="1:6" ht="15.75">
      <c r="A17" s="24"/>
      <c r="B17" s="24"/>
      <c r="C17" s="42"/>
      <c r="D17" s="42"/>
      <c r="E17" s="42"/>
      <c r="F17" s="45">
        <f>SUM(F14:F16)</f>
        <v>0</v>
      </c>
    </row>
    <row r="18" spans="1:6" ht="12.75">
      <c r="A18" s="23"/>
      <c r="B18" s="23"/>
      <c r="C18" s="44"/>
      <c r="D18" s="44"/>
      <c r="E18" s="44"/>
      <c r="F18" s="44"/>
    </row>
    <row r="19" spans="1:6" ht="31.5">
      <c r="A19" s="28" t="s">
        <v>20</v>
      </c>
      <c r="B19" s="24" t="s">
        <v>15</v>
      </c>
      <c r="C19" s="42"/>
      <c r="D19" s="42"/>
      <c r="E19" s="42"/>
      <c r="F19" s="42"/>
    </row>
    <row r="20" spans="1:6" ht="31.5">
      <c r="A20" s="24"/>
      <c r="B20" s="24" t="s">
        <v>70</v>
      </c>
      <c r="C20" s="43" t="s">
        <v>9</v>
      </c>
      <c r="D20" s="43">
        <v>1</v>
      </c>
      <c r="E20" s="33"/>
      <c r="F20" s="34">
        <f>D20*E20</f>
        <v>0</v>
      </c>
    </row>
    <row r="21" spans="1:6" ht="31.5">
      <c r="A21" s="24"/>
      <c r="B21" s="24" t="s">
        <v>22</v>
      </c>
      <c r="C21" s="43" t="s">
        <v>9</v>
      </c>
      <c r="D21" s="43">
        <v>1</v>
      </c>
      <c r="E21" s="33"/>
      <c r="F21" s="34">
        <f aca="true" t="shared" si="0" ref="F21:F29">D21*E21</f>
        <v>0</v>
      </c>
    </row>
    <row r="22" spans="1:6" ht="31.5">
      <c r="A22" s="24"/>
      <c r="B22" s="24" t="s">
        <v>77</v>
      </c>
      <c r="C22" s="43" t="s">
        <v>13</v>
      </c>
      <c r="D22" s="43">
        <v>3</v>
      </c>
      <c r="E22" s="33"/>
      <c r="F22" s="34">
        <f t="shared" si="0"/>
        <v>0</v>
      </c>
    </row>
    <row r="23" spans="1:6" ht="31.5">
      <c r="A23" s="24"/>
      <c r="B23" s="24" t="s">
        <v>16</v>
      </c>
      <c r="C23" s="43" t="s">
        <v>6</v>
      </c>
      <c r="D23" s="43">
        <v>68</v>
      </c>
      <c r="E23" s="33"/>
      <c r="F23" s="34">
        <f t="shared" si="0"/>
        <v>0</v>
      </c>
    </row>
    <row r="24" spans="1:6" ht="18.75">
      <c r="A24" s="24"/>
      <c r="B24" s="24" t="s">
        <v>76</v>
      </c>
      <c r="C24" s="43" t="s">
        <v>6</v>
      </c>
      <c r="D24" s="43">
        <v>68</v>
      </c>
      <c r="E24" s="33"/>
      <c r="F24" s="34">
        <f t="shared" si="0"/>
        <v>0</v>
      </c>
    </row>
    <row r="25" spans="1:6" ht="18.75">
      <c r="A25" s="23"/>
      <c r="B25" s="24" t="s">
        <v>75</v>
      </c>
      <c r="C25" s="43" t="s">
        <v>6</v>
      </c>
      <c r="D25" s="43">
        <v>68</v>
      </c>
      <c r="E25" s="33"/>
      <c r="F25" s="34">
        <f t="shared" si="0"/>
        <v>0</v>
      </c>
    </row>
    <row r="26" spans="1:6" ht="31.5">
      <c r="A26" s="24"/>
      <c r="B26" s="24" t="s">
        <v>17</v>
      </c>
      <c r="C26" s="43" t="s">
        <v>8</v>
      </c>
      <c r="D26" s="43">
        <v>16</v>
      </c>
      <c r="E26" s="33"/>
      <c r="F26" s="34">
        <f t="shared" si="0"/>
        <v>0</v>
      </c>
    </row>
    <row r="27" spans="1:6" s="56" customFormat="1" ht="31.5">
      <c r="A27" s="52"/>
      <c r="B27" s="52" t="s">
        <v>110</v>
      </c>
      <c r="C27" s="53" t="s">
        <v>19</v>
      </c>
      <c r="D27" s="53">
        <v>47</v>
      </c>
      <c r="E27" s="54"/>
      <c r="F27" s="55">
        <f>D27*E27</f>
        <v>0</v>
      </c>
    </row>
    <row r="28" spans="1:6" ht="15.75">
      <c r="A28" s="24"/>
      <c r="B28" s="24" t="s">
        <v>18</v>
      </c>
      <c r="C28" s="43" t="s">
        <v>19</v>
      </c>
      <c r="D28" s="43">
        <v>47</v>
      </c>
      <c r="E28" s="33"/>
      <c r="F28" s="34">
        <f t="shared" si="0"/>
        <v>0</v>
      </c>
    </row>
    <row r="29" spans="1:6" ht="15.75">
      <c r="A29" s="24"/>
      <c r="B29" s="24" t="s">
        <v>21</v>
      </c>
      <c r="C29" s="43" t="s">
        <v>19</v>
      </c>
      <c r="D29" s="43">
        <v>47</v>
      </c>
      <c r="E29" s="33"/>
      <c r="F29" s="34">
        <f t="shared" si="0"/>
        <v>0</v>
      </c>
    </row>
    <row r="30" spans="1:6" ht="15.75">
      <c r="A30" s="23"/>
      <c r="B30" s="23"/>
      <c r="C30" s="44"/>
      <c r="D30" s="44"/>
      <c r="E30" s="44"/>
      <c r="F30" s="45">
        <f>SUM(F20:F29)</f>
        <v>0</v>
      </c>
    </row>
    <row r="31" spans="1:6" ht="12.75">
      <c r="A31" s="23"/>
      <c r="B31" s="23"/>
      <c r="C31" s="44"/>
      <c r="D31" s="44"/>
      <c r="E31" s="44"/>
      <c r="F31" s="44"/>
    </row>
    <row r="32" spans="1:6" ht="15.75">
      <c r="A32" s="29">
        <v>271</v>
      </c>
      <c r="B32" s="24" t="s">
        <v>23</v>
      </c>
      <c r="C32" s="42"/>
      <c r="D32" s="42"/>
      <c r="E32" s="42"/>
      <c r="F32" s="42"/>
    </row>
    <row r="33" spans="1:6" ht="31.5">
      <c r="A33" s="24"/>
      <c r="B33" s="24" t="s">
        <v>24</v>
      </c>
      <c r="C33" s="43" t="s">
        <v>13</v>
      </c>
      <c r="D33" s="43">
        <v>7</v>
      </c>
      <c r="E33" s="48"/>
      <c r="F33" s="34">
        <f>D33*E33</f>
        <v>0</v>
      </c>
    </row>
    <row r="34" spans="1:6" ht="31.5">
      <c r="A34" s="24"/>
      <c r="B34" s="24" t="s">
        <v>26</v>
      </c>
      <c r="C34" s="43" t="s">
        <v>13</v>
      </c>
      <c r="D34" s="43">
        <v>38</v>
      </c>
      <c r="E34" s="48"/>
      <c r="F34" s="34">
        <f>D34*E34</f>
        <v>0</v>
      </c>
    </row>
    <row r="35" spans="1:6" ht="31.5">
      <c r="A35" s="24"/>
      <c r="B35" s="24" t="s">
        <v>25</v>
      </c>
      <c r="C35" s="43" t="s">
        <v>9</v>
      </c>
      <c r="D35" s="43">
        <v>5</v>
      </c>
      <c r="E35" s="48"/>
      <c r="F35" s="34">
        <f>D35*E35</f>
        <v>0</v>
      </c>
    </row>
    <row r="36" spans="1:6" ht="15.75">
      <c r="A36" s="23"/>
      <c r="B36" s="23"/>
      <c r="C36" s="44"/>
      <c r="D36" s="44"/>
      <c r="E36" s="44"/>
      <c r="F36" s="45">
        <f>SUM(F33:F35)</f>
        <v>0</v>
      </c>
    </row>
    <row r="38" ht="12.75">
      <c r="F38" s="4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A1">
      <selection activeCell="E6" sqref="E6:E43"/>
    </sheetView>
  </sheetViews>
  <sheetFormatPr defaultColWidth="9.00390625" defaultRowHeight="12.75"/>
  <cols>
    <col min="2" max="2" width="29.375" style="0" customWidth="1"/>
    <col min="3" max="4" width="9.125" style="41" customWidth="1"/>
    <col min="5" max="5" width="11.875" style="41" bestFit="1" customWidth="1"/>
    <col min="6" max="6" width="13.625" style="41" bestFit="1" customWidth="1"/>
  </cols>
  <sheetData>
    <row r="2" ht="15.75">
      <c r="B2" s="6" t="s">
        <v>34</v>
      </c>
    </row>
    <row r="4" ht="15.75">
      <c r="B4" s="1"/>
    </row>
    <row r="5" spans="1:6" ht="15.75">
      <c r="A5" s="29" t="s">
        <v>28</v>
      </c>
      <c r="B5" s="24" t="s">
        <v>29</v>
      </c>
      <c r="C5" s="42"/>
      <c r="D5" s="42"/>
      <c r="E5" s="42"/>
      <c r="F5" s="42"/>
    </row>
    <row r="6" spans="1:6" ht="18.75">
      <c r="A6" s="24"/>
      <c r="B6" s="24" t="s">
        <v>30</v>
      </c>
      <c r="C6" s="43" t="s">
        <v>6</v>
      </c>
      <c r="D6" s="43">
        <v>75</v>
      </c>
      <c r="E6" s="33"/>
      <c r="F6" s="34">
        <f>D6*E6</f>
        <v>0</v>
      </c>
    </row>
    <row r="7" spans="1:6" ht="18.75">
      <c r="A7" s="24"/>
      <c r="B7" s="24" t="s">
        <v>31</v>
      </c>
      <c r="C7" s="43" t="s">
        <v>6</v>
      </c>
      <c r="D7" s="43">
        <v>150</v>
      </c>
      <c r="E7" s="33"/>
      <c r="F7" s="34">
        <f>D7*E7</f>
        <v>0</v>
      </c>
    </row>
    <row r="8" spans="1:6" ht="18.75">
      <c r="A8" s="24"/>
      <c r="B8" s="24" t="s">
        <v>32</v>
      </c>
      <c r="C8" s="43" t="s">
        <v>6</v>
      </c>
      <c r="D8" s="43">
        <v>5</v>
      </c>
      <c r="E8" s="33"/>
      <c r="F8" s="34">
        <f>D8*E8</f>
        <v>0</v>
      </c>
    </row>
    <row r="9" spans="1:11" ht="18.75">
      <c r="A9" s="24"/>
      <c r="B9" s="24" t="s">
        <v>33</v>
      </c>
      <c r="C9" s="43" t="s">
        <v>6</v>
      </c>
      <c r="D9" s="43">
        <v>75</v>
      </c>
      <c r="E9" s="33"/>
      <c r="F9" s="34">
        <f>D9*E9</f>
        <v>0</v>
      </c>
      <c r="K9" s="7"/>
    </row>
    <row r="10" spans="1:6" ht="15.75">
      <c r="A10" s="23"/>
      <c r="B10" s="23"/>
      <c r="C10" s="44"/>
      <c r="D10" s="44"/>
      <c r="E10" s="44"/>
      <c r="F10" s="45">
        <f>SUM(F6:F9)</f>
        <v>0</v>
      </c>
    </row>
    <row r="11" spans="1:6" ht="12.75">
      <c r="A11" s="23"/>
      <c r="B11" s="23"/>
      <c r="C11" s="44"/>
      <c r="D11" s="44"/>
      <c r="E11" s="44"/>
      <c r="F11" s="44"/>
    </row>
    <row r="12" spans="1:6" ht="15.75">
      <c r="A12" s="29" t="s">
        <v>35</v>
      </c>
      <c r="B12" s="24" t="s">
        <v>36</v>
      </c>
      <c r="C12" s="42"/>
      <c r="D12" s="42"/>
      <c r="E12" s="42"/>
      <c r="F12" s="42"/>
    </row>
    <row r="13" spans="1:6" ht="40.5" customHeight="1">
      <c r="A13" s="24"/>
      <c r="B13" s="24" t="s">
        <v>78</v>
      </c>
      <c r="C13" s="43" t="s">
        <v>6</v>
      </c>
      <c r="D13" s="43">
        <v>75</v>
      </c>
      <c r="E13" s="33"/>
      <c r="F13" s="34">
        <f>D13*E13</f>
        <v>0</v>
      </c>
    </row>
    <row r="14" spans="1:6" ht="40.5" customHeight="1">
      <c r="A14" s="24"/>
      <c r="B14" s="24" t="s">
        <v>79</v>
      </c>
      <c r="C14" s="43" t="s">
        <v>13</v>
      </c>
      <c r="D14" s="43">
        <v>4</v>
      </c>
      <c r="E14" s="33"/>
      <c r="F14" s="34">
        <f>D14*E14</f>
        <v>0</v>
      </c>
    </row>
    <row r="15" spans="1:6" ht="15.75">
      <c r="A15" s="23"/>
      <c r="B15" s="23"/>
      <c r="C15" s="44"/>
      <c r="D15" s="44"/>
      <c r="E15" s="44"/>
      <c r="F15" s="45">
        <f>SUM(F13:F14)</f>
        <v>0</v>
      </c>
    </row>
    <row r="16" spans="1:6" ht="15.75">
      <c r="A16" s="23"/>
      <c r="B16" s="23"/>
      <c r="C16" s="44"/>
      <c r="D16" s="44"/>
      <c r="E16" s="44"/>
      <c r="F16" s="46"/>
    </row>
    <row r="17" spans="1:6" ht="12.75">
      <c r="A17" s="23"/>
      <c r="B17" s="23"/>
      <c r="C17" s="44"/>
      <c r="D17" s="44"/>
      <c r="E17" s="44"/>
      <c r="F17" s="44"/>
    </row>
    <row r="18" spans="1:6" ht="15.75">
      <c r="A18" s="29" t="s">
        <v>37</v>
      </c>
      <c r="B18" s="24" t="s">
        <v>38</v>
      </c>
      <c r="C18" s="42"/>
      <c r="D18" s="42"/>
      <c r="E18" s="42"/>
      <c r="F18" s="42"/>
    </row>
    <row r="19" spans="1:6" ht="31.5">
      <c r="A19" s="29"/>
      <c r="B19" s="24" t="s">
        <v>108</v>
      </c>
      <c r="C19" s="43" t="s">
        <v>9</v>
      </c>
      <c r="D19" s="32">
        <v>5</v>
      </c>
      <c r="E19" s="33"/>
      <c r="F19" s="34">
        <f>D19*E19</f>
        <v>0</v>
      </c>
    </row>
    <row r="20" spans="1:6" ht="15.75">
      <c r="A20" s="23"/>
      <c r="B20" s="31" t="s">
        <v>111</v>
      </c>
      <c r="C20" s="43" t="s">
        <v>9</v>
      </c>
      <c r="D20" s="43">
        <v>1</v>
      </c>
      <c r="E20" s="33"/>
      <c r="F20" s="34">
        <f>D20*E20</f>
        <v>0</v>
      </c>
    </row>
    <row r="21" spans="1:6" ht="15.75">
      <c r="A21" s="23"/>
      <c r="B21" s="31"/>
      <c r="C21" s="42"/>
      <c r="D21" s="42"/>
      <c r="E21" s="42"/>
      <c r="F21" s="45">
        <f>SUM(F19+F20)</f>
        <v>0</v>
      </c>
    </row>
    <row r="22" spans="1:6" ht="15.75">
      <c r="A22" s="23"/>
      <c r="B22" s="31"/>
      <c r="C22" s="42"/>
      <c r="D22" s="42"/>
      <c r="E22" s="42"/>
      <c r="F22" s="42"/>
    </row>
    <row r="23" spans="1:6" ht="15.75">
      <c r="A23" s="29" t="s">
        <v>39</v>
      </c>
      <c r="B23" s="24" t="s">
        <v>40</v>
      </c>
      <c r="C23" s="44"/>
      <c r="D23" s="44"/>
      <c r="E23" s="44"/>
      <c r="F23" s="44"/>
    </row>
    <row r="24" spans="1:6" ht="31.5">
      <c r="A24" s="23"/>
      <c r="B24" s="31" t="s">
        <v>80</v>
      </c>
      <c r="C24" s="43" t="s">
        <v>9</v>
      </c>
      <c r="D24" s="32">
        <v>1</v>
      </c>
      <c r="E24" s="33"/>
      <c r="F24" s="34">
        <f>D24*E24</f>
        <v>0</v>
      </c>
    </row>
    <row r="25" spans="1:6" ht="15.75">
      <c r="A25" s="23"/>
      <c r="B25" s="23"/>
      <c r="C25" s="44"/>
      <c r="D25" s="44"/>
      <c r="E25" s="44"/>
      <c r="F25" s="45">
        <f>SUM(F24)</f>
        <v>0</v>
      </c>
    </row>
    <row r="26" spans="1:6" ht="12.75">
      <c r="A26" s="23"/>
      <c r="B26" s="23"/>
      <c r="C26" s="44"/>
      <c r="D26" s="44"/>
      <c r="E26" s="44"/>
      <c r="F26" s="44"/>
    </row>
    <row r="27" spans="1:6" ht="15.75">
      <c r="A27" s="29" t="s">
        <v>41</v>
      </c>
      <c r="B27" s="24" t="s">
        <v>42</v>
      </c>
      <c r="C27" s="42"/>
      <c r="D27" s="42"/>
      <c r="E27" s="42"/>
      <c r="F27" s="42"/>
    </row>
    <row r="28" spans="1:6" ht="31.5">
      <c r="A28" s="24"/>
      <c r="B28" s="24" t="s">
        <v>81</v>
      </c>
      <c r="C28" s="43" t="s">
        <v>9</v>
      </c>
      <c r="D28" s="43">
        <v>1</v>
      </c>
      <c r="E28" s="33"/>
      <c r="F28" s="34">
        <f>D28*E28</f>
        <v>0</v>
      </c>
    </row>
    <row r="29" spans="1:6" ht="31.5">
      <c r="A29" s="24"/>
      <c r="B29" s="24" t="s">
        <v>43</v>
      </c>
      <c r="C29" s="43" t="s">
        <v>9</v>
      </c>
      <c r="D29" s="43">
        <v>1</v>
      </c>
      <c r="E29" s="33"/>
      <c r="F29" s="34">
        <f>D29*E29</f>
        <v>0</v>
      </c>
    </row>
    <row r="30" spans="1:6" ht="15.75">
      <c r="A30" s="23"/>
      <c r="B30" s="23"/>
      <c r="C30" s="44"/>
      <c r="D30" s="44"/>
      <c r="E30" s="44"/>
      <c r="F30" s="45">
        <f>SUM(F28:F29)</f>
        <v>0</v>
      </c>
    </row>
    <row r="31" spans="1:6" ht="12.75">
      <c r="A31" s="23"/>
      <c r="B31" s="23"/>
      <c r="C31" s="44"/>
      <c r="D31" s="44"/>
      <c r="E31" s="44"/>
      <c r="F31" s="44"/>
    </row>
    <row r="32" spans="1:6" ht="12.75">
      <c r="A32" s="23"/>
      <c r="B32" s="23"/>
      <c r="C32" s="44"/>
      <c r="D32" s="44"/>
      <c r="E32" s="44"/>
      <c r="F32" s="44"/>
    </row>
    <row r="33" spans="1:6" ht="15.75">
      <c r="A33" s="24" t="s">
        <v>82</v>
      </c>
      <c r="B33" s="24" t="s">
        <v>83</v>
      </c>
      <c r="C33" s="44"/>
      <c r="D33" s="44"/>
      <c r="E33" s="44"/>
      <c r="F33" s="44"/>
    </row>
    <row r="34" spans="1:6" ht="47.25">
      <c r="A34" s="24"/>
      <c r="B34" s="35" t="s">
        <v>85</v>
      </c>
      <c r="C34" s="43" t="s">
        <v>13</v>
      </c>
      <c r="D34" s="43">
        <v>12</v>
      </c>
      <c r="E34" s="33"/>
      <c r="F34" s="34">
        <f>D34*E34</f>
        <v>0</v>
      </c>
    </row>
    <row r="35" spans="1:6" ht="47.25">
      <c r="A35" s="24"/>
      <c r="B35" s="35" t="s">
        <v>97</v>
      </c>
      <c r="C35" s="43" t="s">
        <v>98</v>
      </c>
      <c r="D35" s="43">
        <v>68</v>
      </c>
      <c r="E35" s="33"/>
      <c r="F35" s="34">
        <f aca="true" t="shared" si="0" ref="F35:F42">D35*E35</f>
        <v>0</v>
      </c>
    </row>
    <row r="36" spans="1:6" ht="31.5">
      <c r="A36" s="24"/>
      <c r="B36" s="35" t="s">
        <v>99</v>
      </c>
      <c r="C36" s="43" t="s">
        <v>98</v>
      </c>
      <c r="D36" s="43">
        <v>68</v>
      </c>
      <c r="E36" s="33"/>
      <c r="F36" s="34">
        <f t="shared" si="0"/>
        <v>0</v>
      </c>
    </row>
    <row r="37" spans="1:6" ht="47.25">
      <c r="A37" s="24"/>
      <c r="B37" s="35" t="s">
        <v>84</v>
      </c>
      <c r="C37" s="43" t="s">
        <v>98</v>
      </c>
      <c r="D37" s="43">
        <v>68</v>
      </c>
      <c r="E37" s="33"/>
      <c r="F37" s="34">
        <f t="shared" si="0"/>
        <v>0</v>
      </c>
    </row>
    <row r="38" spans="1:6" ht="31.5">
      <c r="A38" s="24"/>
      <c r="B38" s="35" t="s">
        <v>87</v>
      </c>
      <c r="C38" s="43" t="s">
        <v>98</v>
      </c>
      <c r="D38" s="43">
        <v>39</v>
      </c>
      <c r="E38" s="33"/>
      <c r="F38" s="34">
        <f t="shared" si="0"/>
        <v>0</v>
      </c>
    </row>
    <row r="39" spans="1:6" s="21" customFormat="1" ht="47.25">
      <c r="A39" s="35"/>
      <c r="B39" s="35" t="s">
        <v>100</v>
      </c>
      <c r="C39" s="43" t="s">
        <v>13</v>
      </c>
      <c r="D39" s="43">
        <v>110</v>
      </c>
      <c r="E39" s="33"/>
      <c r="F39" s="34">
        <f t="shared" si="0"/>
        <v>0</v>
      </c>
    </row>
    <row r="40" spans="1:6" ht="31.5">
      <c r="A40" s="24"/>
      <c r="B40" s="35" t="s">
        <v>96</v>
      </c>
      <c r="C40" s="43" t="s">
        <v>98</v>
      </c>
      <c r="D40" s="43">
        <v>68</v>
      </c>
      <c r="E40" s="33"/>
      <c r="F40" s="34">
        <f t="shared" si="0"/>
        <v>0</v>
      </c>
    </row>
    <row r="41" spans="1:6" ht="15.75">
      <c r="A41" s="24"/>
      <c r="B41" s="35" t="s">
        <v>88</v>
      </c>
      <c r="C41" s="43" t="s">
        <v>98</v>
      </c>
      <c r="D41" s="43">
        <v>39</v>
      </c>
      <c r="E41" s="33"/>
      <c r="F41" s="34">
        <f t="shared" si="0"/>
        <v>0</v>
      </c>
    </row>
    <row r="42" spans="1:15" ht="31.5">
      <c r="A42" s="24"/>
      <c r="B42" s="35" t="s">
        <v>101</v>
      </c>
      <c r="C42" s="43" t="s">
        <v>13</v>
      </c>
      <c r="D42" s="43">
        <v>40</v>
      </c>
      <c r="E42" s="33"/>
      <c r="F42" s="34">
        <f t="shared" si="0"/>
        <v>0</v>
      </c>
      <c r="O42" s="22"/>
    </row>
    <row r="43" spans="1:15" ht="94.5">
      <c r="A43" s="24"/>
      <c r="B43" s="35" t="s">
        <v>86</v>
      </c>
      <c r="C43" s="43" t="s">
        <v>94</v>
      </c>
      <c r="D43" s="43">
        <v>1</v>
      </c>
      <c r="E43" s="33"/>
      <c r="F43" s="34">
        <f>D43*E43</f>
        <v>0</v>
      </c>
      <c r="O43" s="22"/>
    </row>
    <row r="44" spans="1:6" ht="15.75">
      <c r="A44" s="23"/>
      <c r="B44" s="23"/>
      <c r="C44" s="43"/>
      <c r="D44" s="43"/>
      <c r="E44" s="44"/>
      <c r="F44" s="45">
        <f>SUM(F34:F43)</f>
        <v>0</v>
      </c>
    </row>
    <row r="46" ht="12.75">
      <c r="F46" s="4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E6" sqref="E6:E7"/>
    </sheetView>
  </sheetViews>
  <sheetFormatPr defaultColWidth="9.00390625" defaultRowHeight="12.75"/>
  <cols>
    <col min="2" max="2" width="28.125" style="0" customWidth="1"/>
    <col min="5" max="5" width="13.375" style="0" customWidth="1"/>
    <col min="6" max="6" width="15.75390625" style="0" customWidth="1"/>
  </cols>
  <sheetData>
    <row r="2" ht="15.75">
      <c r="B2" s="6" t="s">
        <v>91</v>
      </c>
    </row>
    <row r="4" ht="15.75">
      <c r="B4" s="1"/>
    </row>
    <row r="5" spans="1:6" ht="15.75">
      <c r="A5" s="29" t="s">
        <v>93</v>
      </c>
      <c r="B5" s="24" t="s">
        <v>92</v>
      </c>
      <c r="C5" s="24"/>
      <c r="D5" s="24"/>
      <c r="E5" s="24"/>
      <c r="F5" s="24"/>
    </row>
    <row r="6" spans="1:6" ht="47.25">
      <c r="A6" s="24"/>
      <c r="B6" s="24" t="s">
        <v>107</v>
      </c>
      <c r="C6" s="25" t="s">
        <v>94</v>
      </c>
      <c r="D6" s="25">
        <v>1</v>
      </c>
      <c r="E6" s="27"/>
      <c r="F6" s="26">
        <f>D6*E6</f>
        <v>0</v>
      </c>
    </row>
    <row r="7" spans="1:6" ht="47.25">
      <c r="A7" s="24"/>
      <c r="B7" s="24" t="s">
        <v>95</v>
      </c>
      <c r="C7" s="25" t="s">
        <v>94</v>
      </c>
      <c r="D7" s="25">
        <v>1</v>
      </c>
      <c r="E7" s="27"/>
      <c r="F7" s="26">
        <f>D7*E7</f>
        <v>0</v>
      </c>
    </row>
    <row r="8" spans="1:6" ht="15.75">
      <c r="A8" s="23"/>
      <c r="B8" s="23"/>
      <c r="C8" s="23"/>
      <c r="D8" s="23"/>
      <c r="E8" s="23"/>
      <c r="F8" s="30">
        <f>SUM(F6:F7)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3"/>
  <sheetViews>
    <sheetView tabSelected="1" zoomScalePageLayoutView="0" workbookViewId="0" topLeftCell="A1">
      <selection activeCell="D63" sqref="D63"/>
    </sheetView>
  </sheetViews>
  <sheetFormatPr defaultColWidth="9.00390625" defaultRowHeight="12.75"/>
  <cols>
    <col min="1" max="1" width="9.75390625" style="0" customWidth="1"/>
    <col min="2" max="2" width="41.875" style="0" customWidth="1"/>
    <col min="3" max="3" width="17.125" style="0" customWidth="1"/>
    <col min="4" max="4" width="21.125" style="0" customWidth="1"/>
    <col min="5" max="5" width="18.875" style="0" customWidth="1"/>
  </cols>
  <sheetData>
    <row r="2" ht="20.25">
      <c r="A2" s="8" t="s">
        <v>49</v>
      </c>
    </row>
    <row r="4" ht="16.5" thickBot="1">
      <c r="A4" s="9" t="s">
        <v>27</v>
      </c>
    </row>
    <row r="6" spans="1:3" ht="15.75">
      <c r="A6" s="1" t="s">
        <v>54</v>
      </c>
      <c r="B6" s="1" t="s">
        <v>44</v>
      </c>
      <c r="C6" s="4">
        <f>HSV!F11</f>
        <v>0</v>
      </c>
    </row>
    <row r="7" spans="1:3" ht="15.75">
      <c r="A7" s="5" t="s">
        <v>14</v>
      </c>
      <c r="B7" s="1" t="s">
        <v>45</v>
      </c>
      <c r="C7" s="4">
        <f>HSV!F17</f>
        <v>0</v>
      </c>
    </row>
    <row r="8" spans="1:3" ht="15.75">
      <c r="A8" s="5" t="s">
        <v>20</v>
      </c>
      <c r="B8" s="1" t="s">
        <v>46</v>
      </c>
      <c r="C8" s="4">
        <f>HSV!F30</f>
        <v>0</v>
      </c>
    </row>
    <row r="9" spans="1:3" ht="15.75">
      <c r="A9" s="1">
        <v>271</v>
      </c>
      <c r="B9" s="1" t="s">
        <v>47</v>
      </c>
      <c r="C9" s="4">
        <f>HSV!F36</f>
        <v>0</v>
      </c>
    </row>
    <row r="10" spans="1:3" ht="15.75">
      <c r="A10" s="18"/>
      <c r="B10" s="18"/>
      <c r="C10" s="19"/>
    </row>
    <row r="11" spans="1:4" ht="15.75">
      <c r="A11" s="1"/>
      <c r="B11" s="1" t="s">
        <v>48</v>
      </c>
      <c r="C11" s="4">
        <f>SUM(C6:C9)</f>
        <v>0</v>
      </c>
      <c r="D11" s="50"/>
    </row>
    <row r="14" ht="16.5" thickBot="1">
      <c r="A14" s="9" t="s">
        <v>34</v>
      </c>
    </row>
    <row r="16" spans="1:3" ht="15.75">
      <c r="A16" s="1" t="s">
        <v>53</v>
      </c>
      <c r="B16" s="1" t="s">
        <v>50</v>
      </c>
      <c r="C16" s="4">
        <f>PSV!F10</f>
        <v>0</v>
      </c>
    </row>
    <row r="17" spans="1:3" ht="15.75">
      <c r="A17" s="3">
        <v>713</v>
      </c>
      <c r="B17" s="1" t="s">
        <v>51</v>
      </c>
      <c r="C17" s="4">
        <f>PSV!F15</f>
        <v>0</v>
      </c>
    </row>
    <row r="18" spans="1:3" ht="15.75">
      <c r="A18" s="3">
        <v>766</v>
      </c>
      <c r="B18" s="1" t="s">
        <v>55</v>
      </c>
      <c r="C18" s="4">
        <f>PSV!F21</f>
        <v>0</v>
      </c>
    </row>
    <row r="19" spans="1:3" ht="15.75">
      <c r="A19" s="3">
        <v>767</v>
      </c>
      <c r="B19" s="1" t="s">
        <v>56</v>
      </c>
      <c r="C19" s="4">
        <f>PSV!F25</f>
        <v>0</v>
      </c>
    </row>
    <row r="20" spans="1:3" ht="15.75">
      <c r="A20" s="3" t="s">
        <v>41</v>
      </c>
      <c r="B20" s="1" t="s">
        <v>52</v>
      </c>
      <c r="C20" s="4">
        <f>PSV!F30</f>
        <v>0</v>
      </c>
    </row>
    <row r="21" spans="1:3" ht="15.75">
      <c r="A21" s="3">
        <v>776</v>
      </c>
      <c r="B21" s="1" t="s">
        <v>89</v>
      </c>
      <c r="C21" s="4">
        <f>PSV!F44</f>
        <v>0</v>
      </c>
    </row>
    <row r="22" spans="1:3" ht="12.75">
      <c r="A22" s="17"/>
      <c r="B22" s="17"/>
      <c r="C22" s="17"/>
    </row>
    <row r="23" spans="2:4" ht="15.75">
      <c r="B23" s="1" t="s">
        <v>48</v>
      </c>
      <c r="C23" s="4">
        <f>SUM(C16:C21)</f>
        <v>0</v>
      </c>
      <c r="D23" s="50"/>
    </row>
    <row r="26" spans="1:4" ht="16.5" thickBot="1">
      <c r="A26" s="9" t="s">
        <v>102</v>
      </c>
      <c r="B26" s="10"/>
      <c r="C26" s="11">
        <f>C11+C23</f>
        <v>0</v>
      </c>
      <c r="D26" s="50"/>
    </row>
    <row r="29" ht="16.5" thickBot="1">
      <c r="A29" s="9" t="s">
        <v>91</v>
      </c>
    </row>
    <row r="30" ht="15.75">
      <c r="A30" s="38"/>
    </row>
    <row r="31" ht="15.75">
      <c r="A31" s="38"/>
    </row>
    <row r="32" spans="1:4" ht="21.75" customHeight="1">
      <c r="A32" s="36" t="s">
        <v>93</v>
      </c>
      <c r="B32" s="36" t="s">
        <v>92</v>
      </c>
      <c r="C32" s="37">
        <f>VRN!F8</f>
        <v>0</v>
      </c>
      <c r="D32" s="57"/>
    </row>
    <row r="33" ht="12.75">
      <c r="D33" s="57"/>
    </row>
    <row r="34" spans="2:4" ht="15.75">
      <c r="B34" s="1" t="s">
        <v>48</v>
      </c>
      <c r="C34" s="4">
        <f>SUM(C32)</f>
        <v>0</v>
      </c>
      <c r="D34" s="57"/>
    </row>
    <row r="35" spans="2:3" ht="15.75">
      <c r="B35" s="1"/>
      <c r="C35" s="4"/>
    </row>
    <row r="36" spans="2:3" ht="15.75">
      <c r="B36" s="1"/>
      <c r="C36" s="4"/>
    </row>
    <row r="37" ht="15.75">
      <c r="A37" s="2" t="s">
        <v>57</v>
      </c>
    </row>
    <row r="39" spans="1:3" ht="15.75">
      <c r="A39" s="2" t="s">
        <v>58</v>
      </c>
      <c r="C39" s="12">
        <f>CEILING((C26*0.06),1)</f>
        <v>0</v>
      </c>
    </row>
    <row r="41" spans="1:3" ht="16.5" thickBot="1">
      <c r="A41" s="9" t="s">
        <v>103</v>
      </c>
      <c r="B41" s="39" t="s">
        <v>104</v>
      </c>
      <c r="C41" s="11">
        <f>C34+C39</f>
        <v>0</v>
      </c>
    </row>
    <row r="44" ht="20.25">
      <c r="A44" s="13" t="s">
        <v>59</v>
      </c>
    </row>
    <row r="46" spans="1:4" ht="15.75">
      <c r="A46" s="2" t="s">
        <v>60</v>
      </c>
      <c r="D46" s="12">
        <f>C26+C41</f>
        <v>0</v>
      </c>
    </row>
    <row r="47" spans="1:4" ht="15.75">
      <c r="A47" s="2" t="s">
        <v>61</v>
      </c>
      <c r="D47" s="12">
        <v>0</v>
      </c>
    </row>
    <row r="48" spans="1:4" ht="15.75">
      <c r="A48" s="61" t="s">
        <v>62</v>
      </c>
      <c r="B48" s="62"/>
      <c r="C48" s="63"/>
      <c r="D48" s="14">
        <f>SUM(D46:D47)</f>
        <v>0</v>
      </c>
    </row>
    <row r="49" spans="1:4" ht="15.75">
      <c r="A49" s="61" t="s">
        <v>63</v>
      </c>
      <c r="B49" s="62"/>
      <c r="C49" s="63"/>
      <c r="D49" s="14">
        <f>D48*1.21</f>
        <v>0</v>
      </c>
    </row>
    <row r="50" ht="15.75">
      <c r="D50" s="2"/>
    </row>
    <row r="51" ht="15.75">
      <c r="D51" s="2"/>
    </row>
    <row r="52" spans="1:4" ht="15.75">
      <c r="A52" s="2" t="s">
        <v>64</v>
      </c>
      <c r="D52" s="2"/>
    </row>
    <row r="53" spans="1:4" ht="15.75">
      <c r="A53" s="2" t="s">
        <v>65</v>
      </c>
      <c r="B53" s="2"/>
      <c r="D53" s="12">
        <v>0</v>
      </c>
    </row>
    <row r="54" spans="1:4" ht="15.75">
      <c r="A54" s="2" t="s">
        <v>105</v>
      </c>
      <c r="B54" s="2"/>
      <c r="D54" s="12">
        <v>0</v>
      </c>
    </row>
    <row r="55" spans="1:4" ht="15.75">
      <c r="A55" s="2" t="s">
        <v>66</v>
      </c>
      <c r="D55" s="12">
        <v>0</v>
      </c>
    </row>
    <row r="56" spans="1:4" ht="15.75">
      <c r="A56" s="61" t="s">
        <v>67</v>
      </c>
      <c r="B56" s="62"/>
      <c r="C56" s="63"/>
      <c r="D56" s="15">
        <f>D53+D54+D55</f>
        <v>0</v>
      </c>
    </row>
    <row r="57" spans="1:4" ht="15.75">
      <c r="A57" s="61" t="s">
        <v>68</v>
      </c>
      <c r="B57" s="62"/>
      <c r="C57" s="63"/>
      <c r="D57" s="14">
        <f>D56*1.21</f>
        <v>0</v>
      </c>
    </row>
    <row r="58" ht="15.75">
      <c r="D58" s="2"/>
    </row>
    <row r="59" ht="15.75">
      <c r="D59" s="2"/>
    </row>
    <row r="60" spans="1:4" ht="30" customHeight="1">
      <c r="A60" s="64" t="s">
        <v>90</v>
      </c>
      <c r="B60" s="65"/>
      <c r="C60" s="65"/>
      <c r="D60" s="20"/>
    </row>
    <row r="61" spans="4:5" ht="16.5" thickBot="1">
      <c r="D61" s="2"/>
      <c r="E61" s="51" t="s">
        <v>109</v>
      </c>
    </row>
    <row r="62" spans="1:5" ht="16.5" thickBot="1">
      <c r="A62" s="58" t="s">
        <v>106</v>
      </c>
      <c r="B62" s="59"/>
      <c r="C62" s="60"/>
      <c r="D62" s="40">
        <f>D48+D56</f>
        <v>0</v>
      </c>
      <c r="E62" s="40">
        <f>D48+D56+C32</f>
        <v>0</v>
      </c>
    </row>
    <row r="63" spans="1:5" ht="16.5" thickBot="1">
      <c r="A63" s="58" t="s">
        <v>69</v>
      </c>
      <c r="B63" s="59"/>
      <c r="C63" s="60"/>
      <c r="D63" s="16">
        <f>D49+D57+D60</f>
        <v>0</v>
      </c>
      <c r="E63" s="16">
        <f>E62*1.21</f>
        <v>0</v>
      </c>
    </row>
  </sheetData>
  <sheetProtection/>
  <mergeCells count="8">
    <mergeCell ref="D32:D34"/>
    <mergeCell ref="A63:C63"/>
    <mergeCell ref="A48:C48"/>
    <mergeCell ref="A49:C49"/>
    <mergeCell ref="A56:C56"/>
    <mergeCell ref="A57:C57"/>
    <mergeCell ref="A60:C60"/>
    <mergeCell ref="A62:C62"/>
  </mergeCells>
  <printOptions/>
  <pageMargins left="0.787401575" right="0.787401575" top="0.984251969" bottom="0.984251969" header="0.4921259845" footer="0.4921259845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Jiránek</dc:creator>
  <cp:keywords/>
  <dc:description/>
  <cp:lastModifiedBy/>
  <cp:lastPrinted>2020-02-20T07:19:14Z</cp:lastPrinted>
  <dcterms:created xsi:type="dcterms:W3CDTF">2013-02-03T14:58:05Z</dcterms:created>
  <dcterms:modified xsi:type="dcterms:W3CDTF">2020-03-04T13:03:51Z</dcterms:modified>
  <cp:category/>
  <cp:version/>
  <cp:contentType/>
  <cp:contentStatus/>
</cp:coreProperties>
</file>